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39-3#" sheetId="10" r:id="rId1"/>
    <sheet name="39-3# (现状)" sheetId="13" r:id="rId2"/>
    <sheet name="50-4# " sheetId="11" r:id="rId3"/>
    <sheet name="50-4#  (现状)" sheetId="14" r:id="rId4"/>
    <sheet name="50-5# " sheetId="12" r:id="rId5"/>
    <sheet name="50-5#  (现状)" sheetId="15" r:id="rId6"/>
    <sheet name="汇总表" sheetId="7" r:id="rId7"/>
  </sheets>
  <definedNames>
    <definedName name="_xlnm._FilterDatabase" localSheetId="6" hidden="1">汇总表!$A$4:$Q$11</definedName>
  </definedNames>
  <calcPr calcId="144525"/>
</workbook>
</file>

<file path=xl/sharedStrings.xml><?xml version="1.0" encoding="utf-8"?>
<sst xmlns="http://schemas.openxmlformats.org/spreadsheetml/2006/main" count="221" uniqueCount="45">
  <si>
    <t>39-3#地块土地征收面积及补偿费明细表</t>
  </si>
  <si>
    <t>平罗县自然资源局</t>
  </si>
  <si>
    <t>城关镇合作村</t>
  </si>
  <si>
    <t>序号</t>
  </si>
  <si>
    <t>姓名</t>
  </si>
  <si>
    <t>权属
性质</t>
  </si>
  <si>
    <t>地类</t>
  </si>
  <si>
    <t>土地补偿费</t>
  </si>
  <si>
    <t>青苗及地面附着物补偿费</t>
  </si>
  <si>
    <t>农户合计金额
（元）</t>
  </si>
  <si>
    <t>村集体合计金额
（元)</t>
  </si>
  <si>
    <t>签字</t>
  </si>
  <si>
    <t>备注</t>
  </si>
  <si>
    <t>面积
（亩）</t>
  </si>
  <si>
    <t>标准
（元）</t>
  </si>
  <si>
    <t>农户金额
（元）</t>
  </si>
  <si>
    <t>村集体金额
（元)</t>
  </si>
  <si>
    <t>种类</t>
  </si>
  <si>
    <t>单位</t>
  </si>
  <si>
    <t>数量</t>
  </si>
  <si>
    <t>金额
（元）</t>
  </si>
  <si>
    <t>村集体</t>
  </si>
  <si>
    <t>集体</t>
  </si>
  <si>
    <t>水浇地</t>
  </si>
  <si>
    <t>盐碱地</t>
  </si>
  <si>
    <t>合计</t>
  </si>
  <si>
    <t>39-3#地块征收土地权属、地类、面积现场调查结果确认表</t>
  </si>
  <si>
    <t>50-4#地块土地征收面积及补偿费明细表</t>
  </si>
  <si>
    <t>城关镇和平村</t>
  </si>
  <si>
    <t>村庄</t>
  </si>
  <si>
    <t>50-4#地块征收土地权属、地类、面积现场调查结果确认表</t>
  </si>
  <si>
    <t>50-5#地块土地征收面积及补偿费明细表</t>
  </si>
  <si>
    <t>50-5#地块征收土地权属、地类、面积现场调查结果确认表</t>
  </si>
  <si>
    <t>39-3#、50-4#、50-5#项目土地征收面积花名册</t>
  </si>
  <si>
    <t xml:space="preserve">       平罗县自然资源局</t>
  </si>
  <si>
    <t>城关镇合作村、和平村</t>
  </si>
  <si>
    <t>项目名称</t>
  </si>
  <si>
    <t>合计（元）</t>
  </si>
  <si>
    <t>所在村</t>
  </si>
  <si>
    <t>村集体金额
（元）</t>
  </si>
  <si>
    <t>39-3#</t>
  </si>
  <si>
    <t>合作村</t>
  </si>
  <si>
    <t>50-4#</t>
  </si>
  <si>
    <t>和平村</t>
  </si>
  <si>
    <t>50-5#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</si>
</sst>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F7" sqref="F7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9.37962962962963" style="38"/>
    <col min="6" max="6" width="9" style="38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6.26851851851852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8.52</v>
      </c>
      <c r="F5" s="13">
        <v>42000</v>
      </c>
      <c r="G5" s="47"/>
      <c r="H5" s="47">
        <f>E5*F5</f>
        <v>357840</v>
      </c>
      <c r="I5" s="13"/>
      <c r="J5" s="13"/>
      <c r="K5" s="13"/>
      <c r="L5" s="13"/>
      <c r="M5" s="13"/>
      <c r="N5" s="13"/>
      <c r="O5" s="47">
        <f>H5+M5</f>
        <v>357840</v>
      </c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24</v>
      </c>
      <c r="E6" s="15">
        <v>1.99</v>
      </c>
      <c r="F6" s="13">
        <v>4200</v>
      </c>
      <c r="G6" s="47"/>
      <c r="H6" s="47">
        <f>E6*F6</f>
        <v>8358</v>
      </c>
      <c r="I6" s="13"/>
      <c r="J6" s="13"/>
      <c r="K6" s="13"/>
      <c r="L6" s="13"/>
      <c r="M6" s="13"/>
      <c r="N6" s="13"/>
      <c r="O6" s="47">
        <f>H6+M6</f>
        <v>8358</v>
      </c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10.51</v>
      </c>
      <c r="F7" s="13"/>
      <c r="G7" s="47"/>
      <c r="H7" s="47">
        <f>SUM(H5:H6)</f>
        <v>366198</v>
      </c>
      <c r="I7" s="13"/>
      <c r="J7" s="13"/>
      <c r="K7" s="13"/>
      <c r="L7" s="13"/>
      <c r="M7" s="13"/>
      <c r="N7" s="13"/>
      <c r="O7" s="47">
        <f>SUM(O5:O6)</f>
        <v>366198</v>
      </c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472222222222222" right="0.161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A1" sqref="A1:Q1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8.21296296296296" style="38" customWidth="1"/>
    <col min="6" max="6" width="7.32407407407407" style="38" customWidth="1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7.03703703703704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8.52</v>
      </c>
      <c r="F5" s="13"/>
      <c r="G5" s="47"/>
      <c r="H5" s="47"/>
      <c r="I5" s="13"/>
      <c r="J5" s="13"/>
      <c r="K5" s="13"/>
      <c r="L5" s="13"/>
      <c r="M5" s="13"/>
      <c r="N5" s="13"/>
      <c r="O5" s="47"/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24</v>
      </c>
      <c r="E6" s="15">
        <v>1.99</v>
      </c>
      <c r="F6" s="13"/>
      <c r="G6" s="47"/>
      <c r="H6" s="47"/>
      <c r="I6" s="13"/>
      <c r="J6" s="13"/>
      <c r="K6" s="13"/>
      <c r="L6" s="13"/>
      <c r="M6" s="13"/>
      <c r="N6" s="13"/>
      <c r="O6" s="47"/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10.51</v>
      </c>
      <c r="F7" s="13"/>
      <c r="G7" s="47"/>
      <c r="H7" s="47"/>
      <c r="I7" s="13"/>
      <c r="J7" s="13"/>
      <c r="K7" s="13"/>
      <c r="L7" s="13"/>
      <c r="M7" s="13"/>
      <c r="N7" s="13"/>
      <c r="O7" s="47"/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590277777777778" right="0.16111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A6" sqref="A6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9.37962962962963" style="38"/>
    <col min="6" max="6" width="9" style="38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6.26851851851852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28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22.8</v>
      </c>
      <c r="F5" s="13">
        <v>42000</v>
      </c>
      <c r="G5" s="47"/>
      <c r="H5" s="47">
        <f>E5*F5</f>
        <v>957600</v>
      </c>
      <c r="I5" s="13"/>
      <c r="J5" s="13"/>
      <c r="K5" s="13"/>
      <c r="L5" s="13"/>
      <c r="M5" s="13"/>
      <c r="N5" s="13"/>
      <c r="O5" s="47">
        <f>H5+M5</f>
        <v>957600</v>
      </c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29</v>
      </c>
      <c r="E6" s="15">
        <v>1.59</v>
      </c>
      <c r="F6" s="13">
        <v>42000</v>
      </c>
      <c r="G6" s="47"/>
      <c r="H6" s="47">
        <f>E6*F6</f>
        <v>66780</v>
      </c>
      <c r="I6" s="13"/>
      <c r="J6" s="13"/>
      <c r="K6" s="13"/>
      <c r="L6" s="13"/>
      <c r="M6" s="13"/>
      <c r="N6" s="13"/>
      <c r="O6" s="47">
        <f>H6+M6</f>
        <v>66780</v>
      </c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24.39</v>
      </c>
      <c r="F7" s="13"/>
      <c r="G7" s="47"/>
      <c r="H7" s="47">
        <f>SUM(H5:H6)</f>
        <v>1024380</v>
      </c>
      <c r="I7" s="13"/>
      <c r="J7" s="13"/>
      <c r="K7" s="13"/>
      <c r="L7" s="13"/>
      <c r="M7" s="13"/>
      <c r="N7" s="13"/>
      <c r="O7" s="47">
        <f>H7+M7</f>
        <v>1024380</v>
      </c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472222222222222" right="0.161111111111111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L13" sqref="L13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9.37962962962963" style="38"/>
    <col min="6" max="6" width="9" style="38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6.26851851851852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28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22.8</v>
      </c>
      <c r="F5" s="13"/>
      <c r="G5" s="47"/>
      <c r="H5" s="47"/>
      <c r="I5" s="13"/>
      <c r="J5" s="13"/>
      <c r="K5" s="13"/>
      <c r="L5" s="13"/>
      <c r="M5" s="13"/>
      <c r="N5" s="13"/>
      <c r="O5" s="47"/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29</v>
      </c>
      <c r="E6" s="15">
        <v>1.59</v>
      </c>
      <c r="F6" s="13"/>
      <c r="G6" s="47"/>
      <c r="H6" s="47"/>
      <c r="I6" s="13"/>
      <c r="J6" s="13"/>
      <c r="K6" s="13"/>
      <c r="L6" s="13"/>
      <c r="M6" s="13"/>
      <c r="N6" s="13"/>
      <c r="O6" s="47"/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24.39</v>
      </c>
      <c r="F7" s="13"/>
      <c r="G7" s="47"/>
      <c r="H7" s="47"/>
      <c r="I7" s="13"/>
      <c r="J7" s="13"/>
      <c r="K7" s="13"/>
      <c r="L7" s="13"/>
      <c r="M7" s="13"/>
      <c r="N7" s="13"/>
      <c r="O7" s="47"/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472222222222222" right="0.161111111111111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G12" sqref="G12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9.37962962962963" style="38"/>
    <col min="6" max="6" width="9" style="38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6.26851851851852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28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14.07</v>
      </c>
      <c r="F5" s="13">
        <v>42000</v>
      </c>
      <c r="G5" s="47"/>
      <c r="H5" s="47">
        <f>E5*F5</f>
        <v>590940</v>
      </c>
      <c r="I5" s="13"/>
      <c r="J5" s="13"/>
      <c r="K5" s="13"/>
      <c r="L5" s="13"/>
      <c r="M5" s="13"/>
      <c r="N5" s="13"/>
      <c r="O5" s="47">
        <f t="shared" ref="O5:O7" si="0">H5+M5</f>
        <v>590940</v>
      </c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29</v>
      </c>
      <c r="E6" s="15">
        <v>0.55</v>
      </c>
      <c r="F6" s="13">
        <v>42000</v>
      </c>
      <c r="G6" s="47"/>
      <c r="H6" s="47">
        <f>E6*F6</f>
        <v>23100</v>
      </c>
      <c r="I6" s="13"/>
      <c r="J6" s="13"/>
      <c r="K6" s="13"/>
      <c r="L6" s="13"/>
      <c r="M6" s="13"/>
      <c r="N6" s="13"/>
      <c r="O6" s="47">
        <f t="shared" si="0"/>
        <v>23100</v>
      </c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14.62</v>
      </c>
      <c r="F7" s="13"/>
      <c r="G7" s="47"/>
      <c r="H7" s="47">
        <f>SUM(H5:H6)</f>
        <v>614040</v>
      </c>
      <c r="I7" s="13"/>
      <c r="J7" s="13"/>
      <c r="K7" s="13"/>
      <c r="L7" s="13"/>
      <c r="M7" s="13"/>
      <c r="N7" s="13"/>
      <c r="O7" s="47">
        <f t="shared" si="0"/>
        <v>614040</v>
      </c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472222222222222" right="0.161111111111111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W5" sqref="W5"/>
    </sheetView>
  </sheetViews>
  <sheetFormatPr defaultColWidth="9" defaultRowHeight="14.4" outlineLevelRow="7"/>
  <cols>
    <col min="1" max="1" width="4.25" style="38" customWidth="1"/>
    <col min="2" max="2" width="8.16666666666667" style="38" customWidth="1"/>
    <col min="3" max="3" width="5.71296296296296" style="38" customWidth="1"/>
    <col min="4" max="4" width="6.80555555555556" style="38" customWidth="1"/>
    <col min="5" max="5" width="9.37962962962963" style="38"/>
    <col min="6" max="6" width="9" style="38"/>
    <col min="7" max="7" width="9.80555555555556" style="38" customWidth="1"/>
    <col min="8" max="8" width="11.0648148148148" style="38" customWidth="1"/>
    <col min="9" max="9" width="5.37962962962963" style="38" customWidth="1"/>
    <col min="10" max="10" width="5.5" style="38" customWidth="1"/>
    <col min="11" max="11" width="6" style="38" customWidth="1"/>
    <col min="12" max="12" width="6.26851851851852" style="38" customWidth="1"/>
    <col min="13" max="13" width="6.82407407407407" style="38" customWidth="1"/>
    <col min="14" max="14" width="9" style="38"/>
    <col min="15" max="15" width="11.4444444444444" style="38" customWidth="1"/>
    <col min="16" max="16" width="16.5648148148148" style="38" customWidth="1"/>
    <col min="17" max="17" width="7.96296296296296" style="38" customWidth="1"/>
    <col min="18" max="16384" width="9" style="38"/>
  </cols>
  <sheetData>
    <row r="1" s="38" customFormat="1" ht="51" customHeight="1" spans="1:17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="38" customFormat="1" ht="27" customHeight="1" spans="1:17">
      <c r="A2" s="43" t="s">
        <v>1</v>
      </c>
      <c r="B2" s="43"/>
      <c r="C2" s="43"/>
      <c r="D2" s="43"/>
      <c r="M2" s="41" t="s">
        <v>28</v>
      </c>
      <c r="N2" s="41"/>
      <c r="O2" s="41"/>
      <c r="P2" s="41"/>
      <c r="Q2" s="41"/>
    </row>
    <row r="3" s="39" customFormat="1" ht="66" customHeight="1" spans="1:17">
      <c r="A3" s="44" t="s">
        <v>3</v>
      </c>
      <c r="B3" s="44" t="s">
        <v>4</v>
      </c>
      <c r="C3" s="9" t="s">
        <v>5</v>
      </c>
      <c r="D3" s="44" t="s">
        <v>6</v>
      </c>
      <c r="E3" s="8" t="s">
        <v>7</v>
      </c>
      <c r="F3" s="8"/>
      <c r="G3" s="8"/>
      <c r="H3" s="8"/>
      <c r="I3" s="50" t="s">
        <v>8</v>
      </c>
      <c r="J3" s="51"/>
      <c r="K3" s="51"/>
      <c r="L3" s="51"/>
      <c r="M3" s="51"/>
      <c r="N3" s="8" t="s">
        <v>9</v>
      </c>
      <c r="O3" s="8" t="s">
        <v>10</v>
      </c>
      <c r="P3" s="44" t="s">
        <v>11</v>
      </c>
      <c r="Q3" s="44" t="s">
        <v>12</v>
      </c>
    </row>
    <row r="4" s="40" customFormat="1" ht="66" customHeight="1" spans="1:17">
      <c r="A4" s="45"/>
      <c r="B4" s="45"/>
      <c r="C4" s="45"/>
      <c r="D4" s="45"/>
      <c r="E4" s="46" t="s">
        <v>13</v>
      </c>
      <c r="F4" s="10" t="s">
        <v>14</v>
      </c>
      <c r="G4" s="10" t="s">
        <v>15</v>
      </c>
      <c r="H4" s="10" t="s">
        <v>16</v>
      </c>
      <c r="I4" s="45" t="s">
        <v>17</v>
      </c>
      <c r="J4" s="45" t="s">
        <v>18</v>
      </c>
      <c r="K4" s="45" t="s">
        <v>19</v>
      </c>
      <c r="L4" s="10" t="s">
        <v>14</v>
      </c>
      <c r="M4" s="52" t="s">
        <v>20</v>
      </c>
      <c r="N4" s="8"/>
      <c r="O4" s="8"/>
      <c r="P4" s="45"/>
      <c r="Q4" s="45"/>
    </row>
    <row r="5" s="41" customFormat="1" ht="66" customHeight="1" spans="1:17">
      <c r="A5" s="13">
        <v>1</v>
      </c>
      <c r="B5" s="13" t="s">
        <v>21</v>
      </c>
      <c r="C5" s="13" t="s">
        <v>22</v>
      </c>
      <c r="D5" s="14" t="s">
        <v>23</v>
      </c>
      <c r="E5" s="15">
        <v>14.07</v>
      </c>
      <c r="F5" s="13"/>
      <c r="G5" s="47"/>
      <c r="H5" s="47"/>
      <c r="I5" s="13"/>
      <c r="J5" s="13"/>
      <c r="K5" s="13"/>
      <c r="L5" s="13"/>
      <c r="M5" s="13"/>
      <c r="N5" s="13"/>
      <c r="O5" s="47"/>
      <c r="P5" s="13"/>
      <c r="Q5" s="13"/>
    </row>
    <row r="6" s="41" customFormat="1" ht="66" customHeight="1" spans="1:17">
      <c r="A6" s="13">
        <v>2</v>
      </c>
      <c r="B6" s="13" t="s">
        <v>21</v>
      </c>
      <c r="C6" s="13" t="s">
        <v>22</v>
      </c>
      <c r="D6" s="14" t="s">
        <v>29</v>
      </c>
      <c r="E6" s="15">
        <v>0.55</v>
      </c>
      <c r="F6" s="13"/>
      <c r="G6" s="47"/>
      <c r="H6" s="47"/>
      <c r="I6" s="13"/>
      <c r="J6" s="13"/>
      <c r="K6" s="13"/>
      <c r="L6" s="13"/>
      <c r="M6" s="13"/>
      <c r="N6" s="13"/>
      <c r="O6" s="47"/>
      <c r="P6" s="13"/>
      <c r="Q6" s="13"/>
    </row>
    <row r="7" s="41" customFormat="1" ht="66" customHeight="1" spans="1:17">
      <c r="A7" s="13"/>
      <c r="B7" s="48" t="s">
        <v>25</v>
      </c>
      <c r="C7" s="13"/>
      <c r="D7" s="14"/>
      <c r="E7" s="49">
        <f>SUM(E5:E6)</f>
        <v>14.62</v>
      </c>
      <c r="F7" s="13"/>
      <c r="G7" s="47"/>
      <c r="H7" s="47"/>
      <c r="I7" s="13"/>
      <c r="J7" s="13"/>
      <c r="K7" s="13"/>
      <c r="L7" s="13"/>
      <c r="M7" s="13"/>
      <c r="N7" s="13"/>
      <c r="O7" s="47"/>
      <c r="P7" s="13"/>
      <c r="Q7" s="13"/>
    </row>
    <row r="8" s="38" customFormat="1" ht="33" customHeight="1" spans="15:17">
      <c r="O8" s="41"/>
      <c r="P8" s="41"/>
      <c r="Q8" s="41"/>
    </row>
  </sheetData>
  <mergeCells count="14">
    <mergeCell ref="A1:Q1"/>
    <mergeCell ref="A2:D2"/>
    <mergeCell ref="M2:Q2"/>
    <mergeCell ref="E3:H3"/>
    <mergeCell ref="I3:M3"/>
    <mergeCell ref="O8:Q8"/>
    <mergeCell ref="A3:A4"/>
    <mergeCell ref="B3:B4"/>
    <mergeCell ref="C3:C4"/>
    <mergeCell ref="D3:D4"/>
    <mergeCell ref="N3:N4"/>
    <mergeCell ref="O3:O4"/>
    <mergeCell ref="P3:P4"/>
    <mergeCell ref="Q3:Q4"/>
  </mergeCells>
  <pageMargins left="0.472222222222222" right="0.161111111111111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A1" sqref="A1:Q1"/>
    </sheetView>
  </sheetViews>
  <sheetFormatPr defaultColWidth="9" defaultRowHeight="14.4"/>
  <cols>
    <col min="1" max="1" width="4.62962962962963" style="1" customWidth="1"/>
    <col min="2" max="2" width="9.01851851851852" style="5" customWidth="1"/>
    <col min="3" max="3" width="7.21296296296296" style="1" customWidth="1"/>
    <col min="4" max="4" width="5.97222222222222" style="1" customWidth="1"/>
    <col min="5" max="5" width="9" style="1"/>
    <col min="6" max="6" width="9.37962962962963" style="1"/>
    <col min="7" max="7" width="7.35185185185185" style="1" customWidth="1"/>
    <col min="8" max="8" width="10.0555555555556" style="1" customWidth="1"/>
    <col min="9" max="9" width="10.8055555555556" style="1" customWidth="1"/>
    <col min="10" max="10" width="5.37962962962963" style="1" customWidth="1"/>
    <col min="11" max="11" width="5.5" style="1" customWidth="1"/>
    <col min="12" max="12" width="6" style="1" customWidth="1"/>
    <col min="13" max="13" width="8.12037037037037" style="1" customWidth="1"/>
    <col min="14" max="14" width="6.87962962962963" style="1" customWidth="1"/>
    <col min="15" max="15" width="11.5" style="1" customWidth="1"/>
    <col min="16" max="16" width="8.22222222222222" style="1" customWidth="1"/>
    <col min="17" max="17" width="7.96296296296296" style="1" customWidth="1"/>
    <col min="18" max="16384" width="9" style="1"/>
  </cols>
  <sheetData>
    <row r="1" s="1" customFormat="1" ht="51" customHeight="1" spans="1:17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7" customHeight="1" spans="1:17">
      <c r="A2" s="7" t="s">
        <v>34</v>
      </c>
      <c r="B2" s="7"/>
      <c r="C2" s="7"/>
      <c r="D2" s="7"/>
      <c r="E2" s="7"/>
      <c r="F2" s="7"/>
      <c r="G2" s="7"/>
      <c r="J2" s="30" t="s">
        <v>35</v>
      </c>
      <c r="K2" s="30"/>
      <c r="L2" s="30"/>
      <c r="M2" s="30"/>
      <c r="N2" s="30"/>
      <c r="O2" s="30"/>
      <c r="P2" s="30"/>
      <c r="Q2" s="30"/>
    </row>
    <row r="3" s="2" customFormat="1" ht="27" customHeight="1" spans="1:17">
      <c r="A3" s="8" t="s">
        <v>3</v>
      </c>
      <c r="B3" s="9" t="s">
        <v>36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 t="s">
        <v>8</v>
      </c>
      <c r="K3" s="8"/>
      <c r="L3" s="8"/>
      <c r="M3" s="8"/>
      <c r="N3" s="8"/>
      <c r="O3" s="8" t="s">
        <v>37</v>
      </c>
      <c r="P3" s="8" t="s">
        <v>38</v>
      </c>
      <c r="Q3" s="8" t="s">
        <v>12</v>
      </c>
    </row>
    <row r="4" s="2" customFormat="1" ht="35" customHeight="1" spans="1:17">
      <c r="A4" s="8"/>
      <c r="B4" s="10"/>
      <c r="C4" s="8"/>
      <c r="D4" s="8"/>
      <c r="E4" s="8"/>
      <c r="F4" s="8" t="s">
        <v>13</v>
      </c>
      <c r="G4" s="8" t="s">
        <v>14</v>
      </c>
      <c r="H4" s="8" t="s">
        <v>15</v>
      </c>
      <c r="I4" s="8" t="s">
        <v>39</v>
      </c>
      <c r="J4" s="8" t="s">
        <v>17</v>
      </c>
      <c r="K4" s="8" t="s">
        <v>18</v>
      </c>
      <c r="L4" s="8" t="s">
        <v>19</v>
      </c>
      <c r="M4" s="8" t="s">
        <v>14</v>
      </c>
      <c r="N4" s="8" t="s">
        <v>20</v>
      </c>
      <c r="O4" s="8"/>
      <c r="P4" s="8"/>
      <c r="Q4" s="8"/>
    </row>
    <row r="5" s="3" customFormat="1" ht="33" customHeight="1" spans="1:17">
      <c r="A5" s="11"/>
      <c r="B5" s="12" t="s">
        <v>40</v>
      </c>
      <c r="C5" s="13" t="s">
        <v>21</v>
      </c>
      <c r="D5" s="13" t="s">
        <v>22</v>
      </c>
      <c r="E5" s="14" t="s">
        <v>23</v>
      </c>
      <c r="F5" s="15">
        <v>8.52</v>
      </c>
      <c r="G5" s="13">
        <v>42000</v>
      </c>
      <c r="H5" s="16"/>
      <c r="I5" s="16">
        <f t="shared" ref="I5:I10" si="0">F5*G5</f>
        <v>357840</v>
      </c>
      <c r="J5" s="31"/>
      <c r="K5" s="31"/>
      <c r="L5" s="31"/>
      <c r="M5" s="31"/>
      <c r="N5" s="31"/>
      <c r="O5" s="16">
        <f t="shared" ref="O5:O10" si="1">I5+N5</f>
        <v>357840</v>
      </c>
      <c r="P5" s="31" t="s">
        <v>41</v>
      </c>
      <c r="Q5" s="34"/>
    </row>
    <row r="6" s="3" customFormat="1" ht="33" customHeight="1" spans="1:17">
      <c r="A6" s="17"/>
      <c r="B6" s="12"/>
      <c r="C6" s="13" t="s">
        <v>21</v>
      </c>
      <c r="D6" s="13" t="s">
        <v>22</v>
      </c>
      <c r="E6" s="14" t="s">
        <v>24</v>
      </c>
      <c r="F6" s="15">
        <v>1.99</v>
      </c>
      <c r="G6" s="13">
        <v>4200</v>
      </c>
      <c r="H6" s="16"/>
      <c r="I6" s="16">
        <f t="shared" si="0"/>
        <v>8358</v>
      </c>
      <c r="J6" s="31"/>
      <c r="K6" s="31"/>
      <c r="L6" s="31"/>
      <c r="M6" s="31"/>
      <c r="N6" s="31"/>
      <c r="O6" s="16">
        <f t="shared" si="1"/>
        <v>8358</v>
      </c>
      <c r="P6" s="31"/>
      <c r="Q6" s="35"/>
    </row>
    <row r="7" s="3" customFormat="1" ht="33" customHeight="1" spans="1:17">
      <c r="A7" s="18"/>
      <c r="B7" s="12" t="s">
        <v>42</v>
      </c>
      <c r="C7" s="13" t="s">
        <v>21</v>
      </c>
      <c r="D7" s="13" t="s">
        <v>22</v>
      </c>
      <c r="E7" s="14" t="s">
        <v>23</v>
      </c>
      <c r="F7" s="15">
        <v>22.8</v>
      </c>
      <c r="G7" s="13">
        <v>42000</v>
      </c>
      <c r="H7" s="19"/>
      <c r="I7" s="16">
        <f t="shared" si="0"/>
        <v>957600</v>
      </c>
      <c r="J7" s="32"/>
      <c r="K7" s="32"/>
      <c r="L7" s="32"/>
      <c r="M7" s="32"/>
      <c r="N7" s="32"/>
      <c r="O7" s="16">
        <f t="shared" si="1"/>
        <v>957600</v>
      </c>
      <c r="P7" s="32" t="s">
        <v>43</v>
      </c>
      <c r="Q7" s="36"/>
    </row>
    <row r="8" s="3" customFormat="1" ht="33" customHeight="1" spans="1:17">
      <c r="A8" s="20"/>
      <c r="B8" s="12"/>
      <c r="C8" s="13" t="s">
        <v>21</v>
      </c>
      <c r="D8" s="13" t="s">
        <v>22</v>
      </c>
      <c r="E8" s="14" t="s">
        <v>29</v>
      </c>
      <c r="F8" s="15">
        <v>1.59</v>
      </c>
      <c r="G8" s="13">
        <v>42000</v>
      </c>
      <c r="H8" s="19"/>
      <c r="I8" s="16">
        <f t="shared" si="0"/>
        <v>66780</v>
      </c>
      <c r="J8" s="32"/>
      <c r="K8" s="32"/>
      <c r="L8" s="32"/>
      <c r="M8" s="32"/>
      <c r="N8" s="32"/>
      <c r="O8" s="16">
        <f t="shared" si="1"/>
        <v>66780</v>
      </c>
      <c r="P8" s="32"/>
      <c r="Q8" s="37"/>
    </row>
    <row r="9" s="4" customFormat="1" ht="39" customHeight="1" spans="1:17">
      <c r="A9" s="21"/>
      <c r="B9" s="22" t="s">
        <v>44</v>
      </c>
      <c r="C9" s="13" t="s">
        <v>21</v>
      </c>
      <c r="D9" s="13" t="s">
        <v>22</v>
      </c>
      <c r="E9" s="14" t="s">
        <v>23</v>
      </c>
      <c r="F9" s="15">
        <v>14.07</v>
      </c>
      <c r="G9" s="13">
        <v>42000</v>
      </c>
      <c r="H9" s="23"/>
      <c r="I9" s="16">
        <f t="shared" si="0"/>
        <v>590940</v>
      </c>
      <c r="J9" s="33"/>
      <c r="K9" s="33"/>
      <c r="L9" s="33"/>
      <c r="M9" s="33"/>
      <c r="N9" s="33"/>
      <c r="O9" s="16">
        <f t="shared" si="1"/>
        <v>590940</v>
      </c>
      <c r="P9" s="32" t="s">
        <v>43</v>
      </c>
      <c r="Q9" s="21"/>
    </row>
    <row r="10" s="3" customFormat="1" ht="33" customHeight="1" spans="1:17">
      <c r="A10" s="24"/>
      <c r="B10" s="25"/>
      <c r="C10" s="13" t="s">
        <v>21</v>
      </c>
      <c r="D10" s="13" t="s">
        <v>22</v>
      </c>
      <c r="E10" s="14" t="s">
        <v>29</v>
      </c>
      <c r="F10" s="15">
        <v>0.55</v>
      </c>
      <c r="G10" s="13">
        <v>42000</v>
      </c>
      <c r="H10" s="19"/>
      <c r="I10" s="16">
        <f t="shared" si="0"/>
        <v>23100</v>
      </c>
      <c r="J10" s="32"/>
      <c r="K10" s="32"/>
      <c r="L10" s="32"/>
      <c r="M10" s="32"/>
      <c r="N10" s="32"/>
      <c r="O10" s="16">
        <f t="shared" si="1"/>
        <v>23100</v>
      </c>
      <c r="P10" s="32"/>
      <c r="Q10" s="24"/>
    </row>
    <row r="11" ht="33" customHeight="1" spans="1:17">
      <c r="A11" s="26" t="s">
        <v>25</v>
      </c>
      <c r="B11" s="27"/>
      <c r="C11" s="27"/>
      <c r="D11" s="27"/>
      <c r="E11" s="28"/>
      <c r="F11" s="29">
        <f>SUM(F5:F10)</f>
        <v>49.52</v>
      </c>
      <c r="G11" s="29"/>
      <c r="H11" s="29"/>
      <c r="I11" s="29">
        <f>SUM(I5:I10)</f>
        <v>2004618</v>
      </c>
      <c r="J11" s="29"/>
      <c r="K11" s="29"/>
      <c r="L11" s="29"/>
      <c r="M11" s="29"/>
      <c r="N11" s="29"/>
      <c r="O11" s="29">
        <f>SUM(O5:O10)</f>
        <v>2004618</v>
      </c>
      <c r="P11" s="29"/>
      <c r="Q11" s="29"/>
    </row>
    <row r="17" spans="6:6">
      <c r="F17" s="1">
        <f>F7+F9</f>
        <v>36.87</v>
      </c>
    </row>
    <row r="18" spans="6:6">
      <c r="F18" s="1">
        <f>F8+F10</f>
        <v>2.14</v>
      </c>
    </row>
  </sheetData>
  <mergeCells count="26">
    <mergeCell ref="A1:Q1"/>
    <mergeCell ref="A2:G2"/>
    <mergeCell ref="J2:Q2"/>
    <mergeCell ref="F3:I3"/>
    <mergeCell ref="J3:N3"/>
    <mergeCell ref="A11:E1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D3:D4"/>
    <mergeCell ref="E3:E4"/>
    <mergeCell ref="O3:O4"/>
    <mergeCell ref="P3:P4"/>
    <mergeCell ref="P5:P6"/>
    <mergeCell ref="P7:P8"/>
    <mergeCell ref="P9:P10"/>
    <mergeCell ref="Q3:Q4"/>
    <mergeCell ref="Q5:Q6"/>
    <mergeCell ref="Q7:Q8"/>
    <mergeCell ref="Q9:Q10"/>
  </mergeCells>
  <pageMargins left="0.590277777777778" right="0.432638888888889" top="0.62986111111111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39-3#</vt:lpstr>
      <vt:lpstr>39-3# (现状)</vt:lpstr>
      <vt:lpstr>50-4# </vt:lpstr>
      <vt:lpstr>50-4#  (现状)</vt:lpstr>
      <vt:lpstr>50-5# </vt:lpstr>
      <vt:lpstr>50-5#  (现状)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だ凍結dě爱ぷ</cp:lastModifiedBy>
  <dcterms:created xsi:type="dcterms:W3CDTF">2021-11-25T02:19:00Z</dcterms:created>
  <dcterms:modified xsi:type="dcterms:W3CDTF">2022-12-09T04:01:43Z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AE59BDBF15BC487B9DC5CD3681732A9B</vt:lpwstr>
  </property>
  <property fmtid="{D5CDD505-2E9C-101B-9397-08002B2CF9AE}" pid="3" name="KSOProductBuildVer">
    <vt:lpwstr>2052-11.1.0.9740</vt:lpwstr>
  </property>
</Properties>
</file>