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36" windowHeight="13500"/>
  </bookViews>
  <sheets>
    <sheet name="概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<sst xmlns="http://schemas.openxmlformats.org/spreadsheetml/2006/main" count="49" uniqueCount="39">
  <si>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概算汇总表</t>
  </si>
  <si>
    <t>建设项目：平罗县黄渠桥镇五星村、万家营村设施农业大棚改造提升项目</t>
  </si>
  <si>
    <t>序号</t>
  </si>
  <si>
    <t>工程项目或
费用名称</t>
  </si>
  <si>
    <t>概算造价（万元）</t>
  </si>
  <si>
    <t>技术经济指标</t>
  </si>
  <si>
    <t>占总投资
比例（%）</t>
  </si>
  <si>
    <t>建筑
工程费</t>
  </si>
  <si>
    <t>安装
工程费</t>
  </si>
  <si>
    <t>设备
购置费</t>
  </si>
  <si>
    <t>其他
费用</t>
  </si>
  <si>
    <t>合计</t>
  </si>
  <si>
    <t>单位</t>
  </si>
  <si>
    <t>数量</t>
  </si>
  <si>
    <t>指标</t>
  </si>
  <si>
    <t>一</t>
  </si>
  <si>
    <t>工程费用</t>
  </si>
  <si>
    <t>1.1</t>
  </si>
  <si>
    <t>万家营村</t>
  </si>
  <si>
    <t>m2</t>
  </si>
  <si>
    <t>1.1.1</t>
  </si>
  <si>
    <t>土建工程</t>
  </si>
  <si>
    <t>1.1.2</t>
  </si>
  <si>
    <t>安装工程</t>
  </si>
  <si>
    <t>1.2</t>
  </si>
  <si>
    <t>五星村</t>
  </si>
  <si>
    <t>1.2.1</t>
  </si>
  <si>
    <t>1.2.2</t>
  </si>
  <si>
    <t>二</t>
  </si>
  <si>
    <t>工程建设其他费用</t>
  </si>
  <si>
    <t>工程监理费</t>
  </si>
  <si>
    <t>万元</t>
  </si>
  <si>
    <t>工程设计费</t>
  </si>
  <si>
    <t>编制清单及招标控制价</t>
  </si>
  <si>
    <t>编制竣工结算</t>
  </si>
  <si>
    <t>三</t>
  </si>
  <si>
    <t>概算总投资</t>
  </si>
  <si>
    <t>四</t>
  </si>
  <si>
    <t>占总投资比例（%）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</si>
</sst>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family val="2"/>
      <charset val="0"/>
      <scheme val="minor"/>
    </font>
    <font>
      <b/>
      <sz val="9"/>
      <color theme="1"/>
      <name val="宋体"/>
      <family val="2"/>
      <charset val="0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49" applyFont="1"/>
    <xf numFmtId="0" fontId="1" fillId="0" borderId="0" xfId="0" applyFont="1" applyFill="1" applyBorder="1" applyAlignment="1">
      <alignment horizontal="center" vertical="center"/>
    </xf>
    <xf numFmtId="0" fontId="1" fillId="0" borderId="0" xfId="49" applyAlignment="1">
      <alignment horizont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176" fontId="5" fillId="2" borderId="5" xfId="49" applyNumberFormat="1" applyFont="1" applyFill="1" applyBorder="1" applyAlignment="1">
      <alignment horizontal="center" vertical="center" wrapText="1"/>
    </xf>
    <xf numFmtId="176" fontId="5" fillId="2" borderId="6" xfId="49" applyNumberFormat="1" applyFont="1" applyFill="1" applyBorder="1" applyAlignment="1">
      <alignment horizontal="center" vertical="center" wrapText="1"/>
    </xf>
    <xf numFmtId="176" fontId="4" fillId="2" borderId="6" xfId="49" applyNumberFormat="1" applyFont="1" applyFill="1" applyBorder="1" applyAlignment="1">
      <alignment horizontal="center" vertical="center" wrapText="1"/>
    </xf>
    <xf numFmtId="176" fontId="4" fillId="2" borderId="5" xfId="49" applyNumberFormat="1" applyFont="1" applyFill="1" applyBorder="1" applyAlignment="1">
      <alignment horizontal="center" vertical="center" wrapText="1"/>
    </xf>
    <xf numFmtId="10" fontId="4" fillId="2" borderId="5" xfId="49" applyNumberFormat="1" applyFont="1" applyFill="1" applyBorder="1" applyAlignment="1">
      <alignment horizontal="center" vertical="center" wrapText="1"/>
    </xf>
    <xf numFmtId="10" fontId="4" fillId="2" borderId="6" xfId="49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77" fontId="5" fillId="2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4" workbookViewId="0">
      <selection activeCell="O9" sqref="O9"/>
    </sheetView>
  </sheetViews>
  <sheetFormatPr defaultColWidth="8" defaultRowHeight="10.8"/>
  <cols>
    <col min="1" max="1" width="6.53703703703704" style="1" customWidth="1"/>
    <col min="2" max="2" width="18.8148148148148" style="3" customWidth="1"/>
    <col min="3" max="6" width="9.77777777777778" style="4" customWidth="1"/>
    <col min="7" max="7" width="9.11111111111111" style="4" customWidth="1"/>
    <col min="8" max="8" width="9.66666666666667" style="4" customWidth="1"/>
    <col min="9" max="10" width="7.68518518518519" style="4" customWidth="1"/>
    <col min="11" max="11" width="9.15740740740741" style="4" customWidth="1"/>
    <col min="12" max="16384" width="8" style="1"/>
  </cols>
  <sheetData>
    <row r="1" s="1" customFormat="1" ht="3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5" customHeight="1" spans="1:11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</row>
    <row r="3" s="1" customFormat="1" ht="28.5" customHeight="1" spans="1:11">
      <c r="A3" s="8" t="s">
        <v>2</v>
      </c>
      <c r="B3" s="9" t="s">
        <v>3</v>
      </c>
      <c r="C3" s="9" t="s">
        <v>4</v>
      </c>
      <c r="D3" s="9"/>
      <c r="E3" s="9"/>
      <c r="F3" s="9"/>
      <c r="G3" s="9"/>
      <c r="H3" s="9" t="s">
        <v>5</v>
      </c>
      <c r="I3" s="9"/>
      <c r="J3" s="9"/>
      <c r="K3" s="10" t="s">
        <v>6</v>
      </c>
    </row>
    <row r="4" s="1" customFormat="1" ht="41" customHeight="1" spans="1:11">
      <c r="A4" s="11"/>
      <c r="B4" s="12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3"/>
    </row>
    <row r="5" s="2" customFormat="1" ht="41" customHeight="1" spans="1:11">
      <c r="A5" s="14" t="s">
        <v>15</v>
      </c>
      <c r="B5" s="15" t="s">
        <v>16</v>
      </c>
      <c r="C5" s="15">
        <f t="shared" ref="C5:G5" si="0">C6+C9</f>
        <v>88.12</v>
      </c>
      <c r="D5" s="15">
        <f t="shared" si="0"/>
        <v>118.45</v>
      </c>
      <c r="E5" s="16">
        <f t="shared" si="0"/>
        <v>51.6</v>
      </c>
      <c r="F5" s="15">
        <f t="shared" si="0"/>
        <v>0</v>
      </c>
      <c r="G5" s="15">
        <f t="shared" si="0"/>
        <v>258.17</v>
      </c>
      <c r="H5" s="15"/>
      <c r="I5" s="15"/>
      <c r="J5" s="15"/>
      <c r="K5" s="17">
        <f>K6+K9</f>
        <v>99.2312718607065</v>
      </c>
    </row>
    <row r="6" s="1" customFormat="1" ht="41" customHeight="1" spans="1:11">
      <c r="A6" s="11" t="s">
        <v>17</v>
      </c>
      <c r="B6" s="12" t="s">
        <v>18</v>
      </c>
      <c r="C6" s="12">
        <f>C7+C8</f>
        <v>51.15</v>
      </c>
      <c r="D6" s="12">
        <f>D7+D8</f>
        <v>52.55</v>
      </c>
      <c r="E6" s="12">
        <f>E7+E8</f>
        <v>26.42</v>
      </c>
      <c r="F6" s="12"/>
      <c r="G6" s="12">
        <f t="shared" ref="G6:G11" si="1">SUM(C6:E6)</f>
        <v>130.12</v>
      </c>
      <c r="H6" s="12" t="s">
        <v>19</v>
      </c>
      <c r="I6" s="12">
        <f>I7</f>
        <v>28464</v>
      </c>
      <c r="J6" s="12">
        <f>J7+J8</f>
        <v>45.71</v>
      </c>
      <c r="K6" s="18">
        <f>K7+K8</f>
        <v>50.0134527424376</v>
      </c>
    </row>
    <row r="7" s="1" customFormat="1" ht="41" customHeight="1" spans="1:11">
      <c r="A7" s="11" t="s">
        <v>20</v>
      </c>
      <c r="B7" s="12" t="s">
        <v>21</v>
      </c>
      <c r="C7" s="12">
        <v>51.15</v>
      </c>
      <c r="D7" s="12"/>
      <c r="E7" s="12"/>
      <c r="F7" s="12"/>
      <c r="G7" s="12">
        <f t="shared" si="1"/>
        <v>51.15</v>
      </c>
      <c r="H7" s="12" t="s">
        <v>19</v>
      </c>
      <c r="I7" s="12">
        <v>28464</v>
      </c>
      <c r="J7" s="12">
        <v>17.97</v>
      </c>
      <c r="K7" s="18">
        <f>G7/G17*100</f>
        <v>19.6602221624323</v>
      </c>
    </row>
    <row r="8" s="1" customFormat="1" ht="41" customHeight="1" spans="1:11">
      <c r="A8" s="11" t="s">
        <v>22</v>
      </c>
      <c r="B8" s="12" t="s">
        <v>23</v>
      </c>
      <c r="C8" s="12"/>
      <c r="D8" s="12">
        <v>52.55</v>
      </c>
      <c r="E8" s="12">
        <v>26.42</v>
      </c>
      <c r="F8" s="12"/>
      <c r="G8" s="12">
        <f t="shared" si="1"/>
        <v>78.97</v>
      </c>
      <c r="H8" s="12" t="s">
        <v>19</v>
      </c>
      <c r="I8" s="12">
        <v>28464</v>
      </c>
      <c r="J8" s="12">
        <v>27.74</v>
      </c>
      <c r="K8" s="18">
        <f>G8/G17*100</f>
        <v>30.3532305800054</v>
      </c>
    </row>
    <row r="9" s="1" customFormat="1" ht="41" customHeight="1" spans="1:11">
      <c r="A9" s="11" t="s">
        <v>24</v>
      </c>
      <c r="B9" s="12" t="s">
        <v>25</v>
      </c>
      <c r="C9" s="12">
        <f>C10+C11</f>
        <v>36.97</v>
      </c>
      <c r="D9" s="19">
        <f>D10+D11</f>
        <v>65.9</v>
      </c>
      <c r="E9" s="12">
        <f>E10+E11</f>
        <v>25.18</v>
      </c>
      <c r="F9" s="12"/>
      <c r="G9" s="12">
        <f t="shared" si="1"/>
        <v>128.05</v>
      </c>
      <c r="H9" s="12" t="s">
        <v>19</v>
      </c>
      <c r="I9" s="12">
        <f>I10</f>
        <v>38939</v>
      </c>
      <c r="J9" s="12">
        <f>J10+J11</f>
        <v>32.89</v>
      </c>
      <c r="K9" s="18">
        <f>K10+K11</f>
        <v>49.2178191182688</v>
      </c>
    </row>
    <row r="10" s="1" customFormat="1" ht="41" customHeight="1" spans="1:11">
      <c r="A10" s="11" t="s">
        <v>26</v>
      </c>
      <c r="B10" s="12" t="s">
        <v>21</v>
      </c>
      <c r="C10" s="12">
        <v>36.97</v>
      </c>
      <c r="D10" s="12"/>
      <c r="E10" s="12"/>
      <c r="F10" s="12"/>
      <c r="G10" s="12">
        <f t="shared" si="1"/>
        <v>36.97</v>
      </c>
      <c r="H10" s="12" t="s">
        <v>19</v>
      </c>
      <c r="I10" s="12">
        <v>38939</v>
      </c>
      <c r="J10" s="12">
        <v>9.5</v>
      </c>
      <c r="K10" s="18">
        <f>G10/G17*100</f>
        <v>14.2099396548411</v>
      </c>
    </row>
    <row r="11" s="1" customFormat="1" ht="41" customHeight="1" spans="1:11">
      <c r="A11" s="11" t="s">
        <v>27</v>
      </c>
      <c r="B11" s="12" t="s">
        <v>23</v>
      </c>
      <c r="C11" s="12"/>
      <c r="D11" s="12">
        <v>65.9</v>
      </c>
      <c r="E11" s="12">
        <v>25.18</v>
      </c>
      <c r="F11" s="12"/>
      <c r="G11" s="12">
        <f t="shared" si="1"/>
        <v>91.08</v>
      </c>
      <c r="H11" s="12" t="s">
        <v>19</v>
      </c>
      <c r="I11" s="12">
        <v>38939</v>
      </c>
      <c r="J11" s="12">
        <v>23.39</v>
      </c>
      <c r="K11" s="18">
        <f>G11/G17*100</f>
        <v>35.0078794634278</v>
      </c>
    </row>
    <row r="12" s="2" customFormat="1" ht="41" customHeight="1" spans="1:11">
      <c r="A12" s="14" t="s">
        <v>28</v>
      </c>
      <c r="B12" s="15" t="s">
        <v>29</v>
      </c>
      <c r="C12" s="15"/>
      <c r="D12" s="15"/>
      <c r="E12" s="15"/>
      <c r="F12" s="15">
        <f>F13+F14+F15+F16</f>
        <v>2</v>
      </c>
      <c r="G12" s="15">
        <f>G13+G14+G15+G16</f>
        <v>2</v>
      </c>
      <c r="H12" s="15"/>
      <c r="I12" s="15"/>
      <c r="J12" s="15"/>
      <c r="K12" s="17">
        <f>G12/G17*100</f>
        <v>0.768728139293539</v>
      </c>
    </row>
    <row r="13" s="1" customFormat="1" ht="41" customHeight="1" spans="1:11">
      <c r="A13" s="11">
        <v>1</v>
      </c>
      <c r="B13" s="12" t="s">
        <v>30</v>
      </c>
      <c r="C13" s="12"/>
      <c r="D13" s="12"/>
      <c r="E13" s="12"/>
      <c r="F13" s="12">
        <v>0.4</v>
      </c>
      <c r="G13" s="12">
        <v>0.4</v>
      </c>
      <c r="H13" s="12" t="s">
        <v>31</v>
      </c>
      <c r="I13" s="12"/>
      <c r="J13" s="20"/>
      <c r="K13" s="21"/>
    </row>
    <row r="14" s="1" customFormat="1" ht="41" customHeight="1" spans="1:11">
      <c r="A14" s="11">
        <v>2</v>
      </c>
      <c r="B14" s="12" t="s">
        <v>32</v>
      </c>
      <c r="C14" s="12"/>
      <c r="D14" s="12"/>
      <c r="E14" s="12"/>
      <c r="F14" s="12">
        <v>0.7</v>
      </c>
      <c r="G14" s="12">
        <f>F14</f>
        <v>0.7</v>
      </c>
      <c r="H14" s="12" t="s">
        <v>31</v>
      </c>
      <c r="I14" s="12"/>
      <c r="J14" s="20"/>
      <c r="K14" s="21"/>
    </row>
    <row r="15" s="1" customFormat="1" ht="41" customHeight="1" spans="1:11">
      <c r="A15" s="11">
        <v>3</v>
      </c>
      <c r="B15" s="12" t="s">
        <v>33</v>
      </c>
      <c r="C15" s="12"/>
      <c r="D15" s="12"/>
      <c r="E15" s="12"/>
      <c r="F15" s="12">
        <v>0.5</v>
      </c>
      <c r="G15" s="12">
        <v>0.5</v>
      </c>
      <c r="H15" s="12" t="s">
        <v>31</v>
      </c>
      <c r="I15" s="12"/>
      <c r="J15" s="20"/>
      <c r="K15" s="21"/>
    </row>
    <row r="16" s="1" customFormat="1" ht="41" customHeight="1" spans="1:11">
      <c r="A16" s="11">
        <v>4</v>
      </c>
      <c r="B16" s="12" t="s">
        <v>34</v>
      </c>
      <c r="C16" s="12"/>
      <c r="D16" s="12"/>
      <c r="E16" s="12"/>
      <c r="F16" s="12">
        <v>0.4</v>
      </c>
      <c r="G16" s="12">
        <v>0.4</v>
      </c>
      <c r="H16" s="12" t="s">
        <v>31</v>
      </c>
      <c r="I16" s="12"/>
      <c r="J16" s="20"/>
      <c r="K16" s="21"/>
    </row>
    <row r="17" s="2" customFormat="1" ht="41" customHeight="1" spans="1:11">
      <c r="A17" s="14" t="s">
        <v>35</v>
      </c>
      <c r="B17" s="15" t="s">
        <v>36</v>
      </c>
      <c r="C17" s="15">
        <f t="shared" ref="C17:F17" si="2">C5+C12</f>
        <v>88.12</v>
      </c>
      <c r="D17" s="15">
        <f t="shared" si="2"/>
        <v>118.45</v>
      </c>
      <c r="E17" s="15">
        <f t="shared" si="2"/>
        <v>51.6</v>
      </c>
      <c r="F17" s="15">
        <f t="shared" si="2"/>
        <v>2</v>
      </c>
      <c r="G17" s="15">
        <f>G12+G5</f>
        <v>260.17</v>
      </c>
      <c r="H17" s="15"/>
      <c r="I17" s="15"/>
      <c r="J17" s="15"/>
      <c r="K17" s="22">
        <f>K12+K5</f>
        <v>100</v>
      </c>
    </row>
    <row r="18" s="2" customFormat="1" ht="41" customHeight="1" spans="1:11">
      <c r="A18" s="14" t="s">
        <v>37</v>
      </c>
      <c r="B18" s="15" t="s">
        <v>38</v>
      </c>
      <c r="C18" s="16">
        <f>C17/G17*100</f>
        <v>33.8701618172733</v>
      </c>
      <c r="D18" s="16">
        <f>D17/G17*100</f>
        <v>45.5279240496598</v>
      </c>
      <c r="E18" s="16">
        <f>E17/G17*100</f>
        <v>19.8331859937733</v>
      </c>
      <c r="F18" s="16">
        <f>F17/G17*100</f>
        <v>0.768728139293539</v>
      </c>
      <c r="G18" s="23">
        <v>100</v>
      </c>
      <c r="H18" s="15"/>
      <c r="I18" s="15"/>
      <c r="J18" s="15"/>
      <c r="K18" s="22"/>
    </row>
  </sheetData>
  <mergeCells count="7">
    <mergeCell ref="A1:K1"/>
    <mergeCell ref="A2:K2"/>
    <mergeCell ref="C3:G3"/>
    <mergeCell ref="H3:J3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T-转瞬即逝</cp:lastModifiedBy>
  <dcterms:created xsi:type="dcterms:W3CDTF">2026-05-06T08:07:10Z</dcterms:created>
  <dcterms:modified xsi:type="dcterms:W3CDTF">2026-05-06T08:09:18Z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B6F63C63EDB644ADA91230818967D155_11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