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3" sheetId="1" r:id="rId1"/>
    <sheet name="Sheet1" sheetId="2" state="hidden" r:id="rId2"/>
  </sheets>
  <definedNames>
    <definedName name="_xlnm.Print_Area" localSheetId="0">Sheet3!$A$1:$K$24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<sst xmlns="http://schemas.openxmlformats.org/spreadsheetml/2006/main" count="57" uniqueCount="49">
  <si>
    <t xml:space="preserve">    工程概算表</t>
  </si>
  <si>
    <t>工程名称：平罗县高仁乡八顷村巷道硬化及亮化工程</t>
  </si>
  <si>
    <t>序号</t>
  </si>
  <si>
    <t>项  目</t>
  </si>
  <si>
    <t>概算价值（单位：万元）</t>
  </si>
  <si>
    <t>技术经济指标</t>
  </si>
  <si>
    <r>
      <rPr>
        <sz val="11"/>
        <rFont val="宋体"/>
        <charset val="134"/>
      </rPr>
      <t>占投资额</t>
    </r>
    <r>
      <rPr>
        <sz val="11"/>
        <rFont val="Times New Roman"/>
        <charset val="134"/>
      </rPr>
      <t xml:space="preserve">  
</t>
    </r>
    <r>
      <rPr>
        <sz val="11"/>
        <rFont val="宋体"/>
        <charset val="134"/>
      </rPr>
      <t>（</t>
    </r>
    <r>
      <rPr>
        <sz val="11"/>
        <rFont val="Times New Roman"/>
        <charset val="134"/>
      </rPr>
      <t>%</t>
    </r>
    <r>
      <rPr>
        <sz val="11"/>
        <rFont val="宋体"/>
        <charset val="134"/>
      </rPr>
      <t>）</t>
    </r>
  </si>
  <si>
    <t>备注</t>
  </si>
  <si>
    <t>建筑工程费</t>
  </si>
  <si>
    <t>安装工程费</t>
  </si>
  <si>
    <t>其它费用</t>
  </si>
  <si>
    <t>合计</t>
  </si>
  <si>
    <t>单位</t>
  </si>
  <si>
    <t>数量</t>
  </si>
  <si>
    <t>单位价值（元）</t>
  </si>
  <si>
    <t>第一部分 工程直接费</t>
  </si>
  <si>
    <t>一</t>
  </si>
  <si>
    <t>工程直接费</t>
  </si>
  <si>
    <t>巷道硬化工程</t>
  </si>
  <si>
    <t>㎡</t>
  </si>
  <si>
    <t>土方工程</t>
  </si>
  <si>
    <t>面包砖铺设工程（含道牙及树池）</t>
  </si>
  <si>
    <t>面包砖铺设工程</t>
  </si>
  <si>
    <t>巷道亮化工程</t>
  </si>
  <si>
    <t>盏</t>
  </si>
  <si>
    <t>路灯</t>
  </si>
  <si>
    <t>第一部分之合计</t>
  </si>
  <si>
    <t>第二部分 工程建设其他费</t>
  </si>
  <si>
    <t>勘测设计费（工程直接费*2%）</t>
  </si>
  <si>
    <t>招标代理费（工程直接费*1%）</t>
  </si>
  <si>
    <t>工程监理费（工程直接费*1.5%）</t>
  </si>
  <si>
    <t>清单及招标控制价编制费                 （工程直接费*0.58%）</t>
  </si>
  <si>
    <t>工程结算审核费（工程直接费*0.46%）</t>
  </si>
  <si>
    <t>第二部分之合计</t>
  </si>
  <si>
    <t>第三部分 预备费</t>
  </si>
  <si>
    <t>预备费
（工程直接费+工程建设其他费）*2%）</t>
  </si>
  <si>
    <t>第三部分之合计</t>
  </si>
  <si>
    <t>投资合计</t>
  </si>
  <si>
    <t>平罗县渠口乡插花移民房屋修缮暨房屋新建项目</t>
  </si>
  <si>
    <t>工程名称</t>
  </si>
  <si>
    <t>工程内容</t>
  </si>
  <si>
    <t>工程造价（元）</t>
  </si>
  <si>
    <t>平罗县渠口乡插花移民房屋修缮项目-1标段</t>
  </si>
  <si>
    <t>墙面粉刷、扣板维修、更换门窗、维修门锁、新建厕所、新建围墙</t>
  </si>
  <si>
    <t>永光村、金桥村、银星村、红阳村、六羊村、宏潮村、渠口村、红旗村</t>
  </si>
  <si>
    <t>平罗县渠口乡插花移民房屋修缮项目-2标段</t>
  </si>
  <si>
    <t>分水闸村、红阳村、阮桥村、六中村、交济十队</t>
  </si>
  <si>
    <t>平罗县渠口乡移民安置住房新建工程</t>
  </si>
  <si>
    <t>砖混房屋新建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</si>
</sst>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0.0_ "/>
  </numFmts>
  <fonts count="33">
    <font>
      <sz val="11"/>
      <name val="宋体"/>
      <charset val="134"/>
    </font>
    <font>
      <b/>
      <sz val="12"/>
      <color rgb="FF000000"/>
      <name val="宋体"/>
      <charset val="134"/>
    </font>
    <font>
      <sz val="11"/>
      <color rgb="FF000000"/>
      <name val="宋体"/>
      <charset val="134"/>
    </font>
    <font>
      <b/>
      <sz val="24"/>
      <color rgb="FF000000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b/>
      <sz val="18"/>
      <name val="宋体"/>
      <charset val="134"/>
    </font>
    <font>
      <sz val="11"/>
      <name val="Times New Roman"/>
      <charset val="134"/>
    </font>
    <font>
      <sz val="9"/>
      <name val="宋体"/>
      <charset val="134"/>
    </font>
    <font>
      <b/>
      <sz val="11"/>
      <name val="宋体"/>
      <charset val="134"/>
    </font>
    <font>
      <sz val="11"/>
      <color indexed="63"/>
      <name val="宋体"/>
      <charset val="134"/>
    </font>
    <font>
      <b/>
      <sz val="11"/>
      <color indexed="63"/>
      <name val="Tahoma"/>
      <charset val="134"/>
    </font>
    <font>
      <sz val="11"/>
      <color indexed="63"/>
      <name val="Tahoma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2" fillId="0" borderId="0">
      <protection locked="0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2" borderId="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9" applyNumberFormat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24" fillId="4" borderId="9" applyNumberFormat="0" applyAlignment="0" applyProtection="0">
      <alignment vertical="center"/>
    </xf>
    <xf numFmtId="0" fontId="25" fillId="5" borderId="11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0" xfId="0" applyFont="1" applyFill="1" applyBorder="1" applyAlignment="1"/>
    <xf numFmtId="0" fontId="5" fillId="0" borderId="0" xfId="0" applyFont="1" applyFill="1" applyBorder="1" applyAlignment="1"/>
    <xf numFmtId="0" fontId="0" fillId="0" borderId="0" xfId="0" applyFont="1" applyFill="1" applyBorder="1" applyAlignment="1"/>
    <xf numFmtId="0" fontId="4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0" fillId="0" borderId="1" xfId="0" applyFont="1" applyFill="1" applyBorder="1">
      <alignment vertical="center"/>
    </xf>
    <xf numFmtId="0" fontId="9" fillId="0" borderId="1" xfId="0" applyFont="1" applyFill="1" applyBorder="1" applyAlignment="1">
      <alignment horizontal="left" vertical="center"/>
    </xf>
    <xf numFmtId="176" fontId="9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/>
    </xf>
    <xf numFmtId="176" fontId="10" fillId="0" borderId="1" xfId="0" applyNumberFormat="1" applyFont="1" applyFill="1" applyBorder="1" applyAlignment="1">
      <alignment horizontal="center" vertical="center" wrapText="1"/>
    </xf>
    <xf numFmtId="177" fontId="10" fillId="0" borderId="1" xfId="0" applyNumberFormat="1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left" vertical="center"/>
    </xf>
    <xf numFmtId="176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/>
    </xf>
    <xf numFmtId="176" fontId="12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177" fontId="11" fillId="0" borderId="1" xfId="0" applyNumberFormat="1" applyFont="1" applyFill="1" applyBorder="1" applyAlignment="1">
      <alignment horizontal="center" vertical="center" wrapText="1"/>
    </xf>
    <xf numFmtId="177" fontId="12" fillId="0" borderId="1" xfId="0" applyNumberFormat="1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/>
    </xf>
    <xf numFmtId="0" fontId="5" fillId="0" borderId="1" xfId="0" applyFont="1" applyFill="1" applyBorder="1">
      <alignment vertical="center"/>
    </xf>
    <xf numFmtId="10" fontId="9" fillId="0" borderId="1" xfId="3" applyNumberFormat="1" applyFont="1" applyFill="1" applyBorder="1" applyAlignment="1" applyProtection="1">
      <alignment horizontal="center" vertical="center"/>
    </xf>
    <xf numFmtId="178" fontId="10" fillId="0" borderId="1" xfId="0" applyNumberFormat="1" applyFont="1" applyFill="1" applyBorder="1" applyAlignment="1">
      <alignment horizontal="center" vertical="center" wrapText="1"/>
    </xf>
    <xf numFmtId="10" fontId="11" fillId="0" borderId="1" xfId="3" applyNumberFormat="1" applyFont="1" applyFill="1" applyBorder="1" applyAlignment="1" applyProtection="1">
      <alignment horizontal="center" vertical="center" wrapText="1"/>
    </xf>
    <xf numFmtId="9" fontId="11" fillId="0" borderId="1" xfId="3" applyNumberFormat="1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4"/>
  <sheetViews>
    <sheetView tabSelected="1" workbookViewId="0">
      <selection activeCell="F11" sqref="F11"/>
    </sheetView>
  </sheetViews>
  <sheetFormatPr defaultColWidth="9" defaultRowHeight="24" customHeight="1"/>
  <cols>
    <col min="1" max="1" width="7.375" style="7" customWidth="1"/>
    <col min="2" max="2" width="29.25" style="7" customWidth="1"/>
    <col min="3" max="3" width="10.2166666666667" style="10" customWidth="1"/>
    <col min="4" max="4" width="10.75" style="10" customWidth="1"/>
    <col min="5" max="5" width="8.75" style="7" customWidth="1"/>
    <col min="6" max="6" width="9" style="7" customWidth="1"/>
    <col min="7" max="7" width="9.25" style="7" customWidth="1"/>
    <col min="8" max="8" width="9.375" style="7" customWidth="1"/>
    <col min="9" max="10" width="10.875" style="7" customWidth="1"/>
    <col min="11" max="11" width="10.375" style="7" customWidth="1"/>
    <col min="12" max="13" width="9" style="7"/>
    <col min="14" max="14" width="12.625" style="7"/>
    <col min="15" max="16384" width="9" style="7"/>
  </cols>
  <sheetData>
    <row r="1" s="7" customFormat="1" ht="32" customHeight="1" spans="1:11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</row>
    <row r="2" s="7" customFormat="1" ht="23" customHeight="1" spans="1:11">
      <c r="A2" s="12" t="s">
        <v>1</v>
      </c>
      <c r="B2" s="12"/>
      <c r="C2" s="13"/>
      <c r="D2" s="13"/>
      <c r="E2" s="12"/>
      <c r="F2" s="12"/>
      <c r="G2" s="12"/>
      <c r="H2" s="12"/>
      <c r="I2" s="12"/>
      <c r="J2" s="12"/>
      <c r="K2" s="12"/>
    </row>
    <row r="3" s="7" customFormat="1" customHeight="1" spans="1:11">
      <c r="A3" s="14" t="s">
        <v>2</v>
      </c>
      <c r="B3" s="14" t="s">
        <v>3</v>
      </c>
      <c r="C3" s="14" t="s">
        <v>4</v>
      </c>
      <c r="D3" s="14"/>
      <c r="E3" s="14"/>
      <c r="F3" s="14"/>
      <c r="G3" s="15" t="s">
        <v>5</v>
      </c>
      <c r="H3" s="16"/>
      <c r="I3" s="16"/>
      <c r="J3" s="39" t="s">
        <v>6</v>
      </c>
      <c r="K3" s="14" t="s">
        <v>7</v>
      </c>
    </row>
    <row r="4" s="8" customFormat="1" ht="33" customHeight="1" spans="1:11">
      <c r="A4" s="17"/>
      <c r="B4" s="17"/>
      <c r="C4" s="18" t="s">
        <v>8</v>
      </c>
      <c r="D4" s="18" t="s">
        <v>9</v>
      </c>
      <c r="E4" s="17" t="s">
        <v>10</v>
      </c>
      <c r="F4" s="17" t="s">
        <v>11</v>
      </c>
      <c r="G4" s="15" t="s">
        <v>12</v>
      </c>
      <c r="H4" s="15" t="s">
        <v>13</v>
      </c>
      <c r="I4" s="40" t="s">
        <v>14</v>
      </c>
      <c r="J4" s="41"/>
      <c r="K4" s="42"/>
    </row>
    <row r="5" s="7" customFormat="1" ht="23" customHeight="1" spans="1:11">
      <c r="A5" s="19" t="s">
        <v>15</v>
      </c>
      <c r="B5" s="19"/>
      <c r="C5" s="15"/>
      <c r="D5" s="15"/>
      <c r="E5" s="20"/>
      <c r="F5" s="15">
        <v>49.77</v>
      </c>
      <c r="G5" s="15"/>
      <c r="H5" s="15"/>
      <c r="I5" s="15"/>
      <c r="J5" s="15"/>
      <c r="K5" s="20"/>
    </row>
    <row r="6" s="7" customFormat="1" ht="23" customHeight="1" spans="1:11">
      <c r="A6" s="19" t="s">
        <v>16</v>
      </c>
      <c r="B6" s="21" t="s">
        <v>17</v>
      </c>
      <c r="C6" s="22">
        <f>C8+C10+C12</f>
        <v>44.56491515</v>
      </c>
      <c r="D6" s="22">
        <f>D11</f>
        <v>5.209992</v>
      </c>
      <c r="E6" s="15"/>
      <c r="F6" s="22">
        <f>C6+D6+E6</f>
        <v>49.77490715</v>
      </c>
      <c r="G6" s="19"/>
      <c r="H6" s="19"/>
      <c r="I6" s="19"/>
      <c r="J6" s="43">
        <f>F6/F24</f>
        <v>0.995498143</v>
      </c>
      <c r="K6" s="20"/>
    </row>
    <row r="7" s="9" customFormat="1" ht="23" customHeight="1" spans="1:11">
      <c r="A7" s="15">
        <v>1</v>
      </c>
      <c r="B7" s="23" t="s">
        <v>18</v>
      </c>
      <c r="C7" s="15"/>
      <c r="D7" s="15"/>
      <c r="E7" s="20"/>
      <c r="F7" s="24">
        <f>F8</f>
        <v>36.42524515</v>
      </c>
      <c r="G7" s="25" t="s">
        <v>19</v>
      </c>
      <c r="H7" s="25"/>
      <c r="I7" s="44"/>
      <c r="J7" s="44"/>
      <c r="K7" s="20"/>
    </row>
    <row r="8" s="9" customFormat="1" ht="23" customHeight="1" spans="1:11">
      <c r="A8" s="15">
        <v>1.1</v>
      </c>
      <c r="B8" s="23" t="s">
        <v>20</v>
      </c>
      <c r="C8" s="26">
        <f>H8*I8/10000</f>
        <v>36.42524515</v>
      </c>
      <c r="D8" s="15"/>
      <c r="E8" s="20"/>
      <c r="F8" s="24">
        <f>C8</f>
        <v>36.42524515</v>
      </c>
      <c r="G8" s="25" t="s">
        <v>19</v>
      </c>
      <c r="H8" s="25">
        <v>2966.95</v>
      </c>
      <c r="I8" s="44">
        <v>122.77</v>
      </c>
      <c r="J8" s="44"/>
      <c r="K8" s="20"/>
    </row>
    <row r="9" s="9" customFormat="1" ht="23" customHeight="1" spans="1:11">
      <c r="A9" s="15">
        <v>2</v>
      </c>
      <c r="B9" s="23" t="s">
        <v>21</v>
      </c>
      <c r="C9" s="15"/>
      <c r="D9" s="15"/>
      <c r="E9" s="20"/>
      <c r="F9" s="24">
        <f>F10</f>
        <v>8.13967</v>
      </c>
      <c r="G9" s="15" t="s">
        <v>19</v>
      </c>
      <c r="H9" s="15"/>
      <c r="I9" s="26"/>
      <c r="J9" s="26"/>
      <c r="K9" s="20"/>
    </row>
    <row r="10" s="9" customFormat="1" ht="23" customHeight="1" spans="1:11">
      <c r="A10" s="15">
        <v>2.1</v>
      </c>
      <c r="B10" s="23" t="s">
        <v>22</v>
      </c>
      <c r="C10" s="26">
        <f>H10*I10/10000</f>
        <v>8.13967</v>
      </c>
      <c r="D10" s="15"/>
      <c r="E10" s="20"/>
      <c r="F10" s="24">
        <f>C10</f>
        <v>8.13967</v>
      </c>
      <c r="G10" s="15" t="s">
        <v>19</v>
      </c>
      <c r="H10" s="15">
        <v>770</v>
      </c>
      <c r="I10" s="26">
        <v>105.71</v>
      </c>
      <c r="J10" s="26"/>
      <c r="K10" s="20"/>
    </row>
    <row r="11" s="9" customFormat="1" ht="23" customHeight="1" spans="1:11">
      <c r="A11" s="15">
        <v>3</v>
      </c>
      <c r="B11" s="23" t="s">
        <v>23</v>
      </c>
      <c r="C11" s="15"/>
      <c r="D11" s="26">
        <f>D12</f>
        <v>5.209992</v>
      </c>
      <c r="E11" s="20"/>
      <c r="F11" s="24">
        <f>F12</f>
        <v>5.209992</v>
      </c>
      <c r="G11" s="15" t="s">
        <v>24</v>
      </c>
      <c r="H11" s="15"/>
      <c r="I11" s="26"/>
      <c r="J11" s="26"/>
      <c r="K11" s="20"/>
    </row>
    <row r="12" s="9" customFormat="1" ht="23" customHeight="1" spans="1:11">
      <c r="A12" s="15">
        <v>3.1</v>
      </c>
      <c r="B12" s="23" t="s">
        <v>25</v>
      </c>
      <c r="C12" s="15"/>
      <c r="D12" s="26">
        <f>H12*I12/10000</f>
        <v>5.209992</v>
      </c>
      <c r="E12" s="20"/>
      <c r="F12" s="24">
        <f>D12</f>
        <v>5.209992</v>
      </c>
      <c r="G12" s="15" t="s">
        <v>24</v>
      </c>
      <c r="H12" s="15">
        <v>24</v>
      </c>
      <c r="I12" s="26">
        <v>2170.83</v>
      </c>
      <c r="J12" s="26"/>
      <c r="K12" s="20"/>
    </row>
    <row r="13" s="9" customFormat="1" ht="23" customHeight="1" spans="1:11">
      <c r="A13" s="27" t="s">
        <v>26</v>
      </c>
      <c r="B13" s="28"/>
      <c r="C13" s="29"/>
      <c r="D13" s="29"/>
      <c r="E13" s="30"/>
      <c r="F13" s="29">
        <v>49.77</v>
      </c>
      <c r="G13" s="29"/>
      <c r="H13" s="29"/>
      <c r="I13" s="29"/>
      <c r="J13" s="29"/>
      <c r="K13" s="31"/>
    </row>
    <row r="14" s="9" customFormat="1" ht="25" customHeight="1" spans="1:11">
      <c r="A14" s="19" t="s">
        <v>27</v>
      </c>
      <c r="B14" s="19"/>
      <c r="C14" s="31"/>
      <c r="D14" s="31"/>
      <c r="E14" s="31"/>
      <c r="F14" s="29">
        <f>F20</f>
        <v>0.23</v>
      </c>
      <c r="G14" s="29"/>
      <c r="H14" s="29"/>
      <c r="I14" s="29"/>
      <c r="J14" s="45">
        <f>F14/F24</f>
        <v>0.0046</v>
      </c>
      <c r="K14" s="31"/>
    </row>
    <row r="15" s="7" customFormat="1" ht="25" customHeight="1" spans="1:11">
      <c r="A15" s="17">
        <v>2.1</v>
      </c>
      <c r="B15" s="32" t="s">
        <v>28</v>
      </c>
      <c r="C15" s="31"/>
      <c r="D15" s="31"/>
      <c r="E15" s="33">
        <v>0</v>
      </c>
      <c r="F15" s="33">
        <f t="shared" ref="F15:F20" si="0">E15</f>
        <v>0</v>
      </c>
      <c r="G15" s="33"/>
      <c r="H15" s="33"/>
      <c r="I15" s="33"/>
      <c r="J15" s="33"/>
      <c r="K15" s="31"/>
    </row>
    <row r="16" s="7" customFormat="1" ht="25" customHeight="1" spans="1:11">
      <c r="A16" s="17">
        <v>2.2</v>
      </c>
      <c r="B16" s="32" t="s">
        <v>29</v>
      </c>
      <c r="C16" s="31"/>
      <c r="D16" s="31"/>
      <c r="E16" s="33">
        <v>0</v>
      </c>
      <c r="F16" s="33">
        <f t="shared" si="0"/>
        <v>0</v>
      </c>
      <c r="G16" s="33"/>
      <c r="H16" s="33"/>
      <c r="I16" s="33"/>
      <c r="J16" s="33"/>
      <c r="K16" s="31"/>
    </row>
    <row r="17" s="7" customFormat="1" ht="25" customHeight="1" spans="1:11">
      <c r="A17" s="17">
        <v>2.3</v>
      </c>
      <c r="B17" s="32" t="s">
        <v>30</v>
      </c>
      <c r="C17" s="31"/>
      <c r="D17" s="31"/>
      <c r="E17" s="33">
        <v>0</v>
      </c>
      <c r="F17" s="33">
        <f t="shared" si="0"/>
        <v>0</v>
      </c>
      <c r="G17" s="33"/>
      <c r="H17" s="33"/>
      <c r="I17" s="33"/>
      <c r="J17" s="33"/>
      <c r="K17" s="31"/>
    </row>
    <row r="18" s="7" customFormat="1" ht="25" customHeight="1" spans="1:11">
      <c r="A18" s="17">
        <v>2.4</v>
      </c>
      <c r="B18" s="34" t="s">
        <v>31</v>
      </c>
      <c r="C18" s="31"/>
      <c r="D18" s="31"/>
      <c r="E18" s="33">
        <v>0</v>
      </c>
      <c r="F18" s="33">
        <f t="shared" si="0"/>
        <v>0</v>
      </c>
      <c r="G18" s="33"/>
      <c r="H18" s="33"/>
      <c r="I18" s="33"/>
      <c r="J18" s="33"/>
      <c r="K18" s="31"/>
    </row>
    <row r="19" s="7" customFormat="1" ht="25" customHeight="1" spans="1:11">
      <c r="A19" s="17">
        <v>2.5</v>
      </c>
      <c r="B19" s="32" t="s">
        <v>32</v>
      </c>
      <c r="C19" s="31"/>
      <c r="D19" s="31"/>
      <c r="E19" s="33">
        <v>0.23</v>
      </c>
      <c r="F19" s="33">
        <f t="shared" si="0"/>
        <v>0.23</v>
      </c>
      <c r="G19" s="33"/>
      <c r="H19" s="33"/>
      <c r="I19" s="33"/>
      <c r="J19" s="33"/>
      <c r="K19" s="31"/>
    </row>
    <row r="20" s="9" customFormat="1" ht="25" customHeight="1" spans="1:11">
      <c r="A20" s="27" t="s">
        <v>33</v>
      </c>
      <c r="B20" s="35"/>
      <c r="C20" s="30"/>
      <c r="D20" s="30"/>
      <c r="E20" s="29"/>
      <c r="F20" s="29">
        <f>F15+F16+F17+F18+F19</f>
        <v>0.23</v>
      </c>
      <c r="G20" s="29"/>
      <c r="H20" s="29"/>
      <c r="I20" s="29"/>
      <c r="J20" s="29"/>
      <c r="K20" s="31"/>
    </row>
    <row r="21" s="9" customFormat="1" ht="25" customHeight="1" spans="1:11">
      <c r="A21" s="19" t="s">
        <v>34</v>
      </c>
      <c r="B21" s="19"/>
      <c r="C21" s="30"/>
      <c r="D21" s="30"/>
      <c r="E21" s="29"/>
      <c r="F21" s="29">
        <f>F22</f>
        <v>0</v>
      </c>
      <c r="G21" s="29"/>
      <c r="H21" s="29"/>
      <c r="I21" s="29"/>
      <c r="J21" s="45">
        <f>F21/F24</f>
        <v>0</v>
      </c>
      <c r="K21" s="30"/>
    </row>
    <row r="22" s="7" customFormat="1" ht="43" customHeight="1" spans="1:11">
      <c r="A22" s="14">
        <v>3.1</v>
      </c>
      <c r="B22" s="34" t="s">
        <v>35</v>
      </c>
      <c r="C22" s="31"/>
      <c r="D22" s="31"/>
      <c r="E22" s="33">
        <f>(F13+F20)*0</f>
        <v>0</v>
      </c>
      <c r="F22" s="33">
        <f>E22</f>
        <v>0</v>
      </c>
      <c r="G22" s="33"/>
      <c r="H22" s="33"/>
      <c r="I22" s="33"/>
      <c r="J22" s="33"/>
      <c r="K22" s="31"/>
    </row>
    <row r="23" s="9" customFormat="1" ht="25" customHeight="1" spans="1:11">
      <c r="A23" s="15"/>
      <c r="B23" s="36" t="s">
        <v>36</v>
      </c>
      <c r="C23" s="30"/>
      <c r="D23" s="30"/>
      <c r="E23" s="29"/>
      <c r="F23" s="29">
        <f>F22</f>
        <v>0</v>
      </c>
      <c r="G23" s="29"/>
      <c r="H23" s="29"/>
      <c r="I23" s="29"/>
      <c r="J23" s="29"/>
      <c r="K23" s="31"/>
    </row>
    <row r="24" s="9" customFormat="1" ht="25" customHeight="1" spans="1:11">
      <c r="A24" s="19" t="s">
        <v>37</v>
      </c>
      <c r="B24" s="19"/>
      <c r="C24" s="37"/>
      <c r="D24" s="30"/>
      <c r="E24" s="38"/>
      <c r="F24" s="29">
        <f>50</f>
        <v>50</v>
      </c>
      <c r="G24" s="29"/>
      <c r="H24" s="29"/>
      <c r="I24" s="29"/>
      <c r="J24" s="46">
        <v>1</v>
      </c>
      <c r="K24" s="31"/>
    </row>
  </sheetData>
  <mergeCells count="13">
    <mergeCell ref="A1:K1"/>
    <mergeCell ref="A2:K2"/>
    <mergeCell ref="C3:F3"/>
    <mergeCell ref="G3:I3"/>
    <mergeCell ref="A5:B5"/>
    <mergeCell ref="A13:B13"/>
    <mergeCell ref="A14:B14"/>
    <mergeCell ref="A20:B20"/>
    <mergeCell ref="A21:B21"/>
    <mergeCell ref="A24:B24"/>
    <mergeCell ref="A3:A4"/>
    <mergeCell ref="B3:B4"/>
    <mergeCell ref="J3:J4"/>
  </mergeCells>
  <printOptions horizontalCentered="1"/>
  <pageMargins left="0.432638888888889" right="0.275" top="0.472222222222222" bottom="0.590277777777778" header="0.156944444444444" footer="0.511805555555556"/>
  <pageSetup paperSize="9" fitToWidth="0" fitToHeight="0" orientation="landscape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"/>
  <sheetViews>
    <sheetView workbookViewId="0">
      <selection activeCell="A1" sqref="A1:E1"/>
    </sheetView>
  </sheetViews>
  <sheetFormatPr defaultColWidth="9" defaultRowHeight="13.5" outlineLevelCol="4"/>
  <cols>
    <col min="1" max="1" width="5.81666666666667" style="2" customWidth="1"/>
    <col min="2" max="2" width="41.0916666666667" style="2" customWidth="1"/>
    <col min="3" max="3" width="23.4583333333333" style="2" customWidth="1"/>
    <col min="4" max="4" width="16.9083333333333" style="2" customWidth="1"/>
    <col min="5" max="5" width="23.625" style="2" customWidth="1"/>
    <col min="6" max="16384" width="9" style="2"/>
  </cols>
  <sheetData>
    <row r="1" ht="55" customHeight="1" spans="1:5">
      <c r="A1" s="3" t="s">
        <v>38</v>
      </c>
      <c r="B1" s="3"/>
      <c r="C1" s="3"/>
      <c r="D1" s="3"/>
      <c r="E1" s="3"/>
    </row>
    <row r="2" s="1" customFormat="1" ht="29" customHeight="1" spans="1:5">
      <c r="A2" s="4" t="s">
        <v>2</v>
      </c>
      <c r="B2" s="4" t="s">
        <v>39</v>
      </c>
      <c r="C2" s="4" t="s">
        <v>40</v>
      </c>
      <c r="D2" s="4" t="s">
        <v>41</v>
      </c>
      <c r="E2" s="4" t="s">
        <v>7</v>
      </c>
    </row>
    <row r="3" ht="78" customHeight="1" spans="1:5">
      <c r="A3" s="5">
        <v>1</v>
      </c>
      <c r="B3" s="5" t="s">
        <v>42</v>
      </c>
      <c r="C3" s="6" t="s">
        <v>43</v>
      </c>
      <c r="D3" s="5">
        <v>162742.03</v>
      </c>
      <c r="E3" s="6" t="s">
        <v>44</v>
      </c>
    </row>
    <row r="4" customFormat="1" ht="54" customHeight="1" spans="1:5">
      <c r="A4" s="5">
        <v>2</v>
      </c>
      <c r="B4" s="5" t="s">
        <v>45</v>
      </c>
      <c r="C4" s="6" t="s">
        <v>43</v>
      </c>
      <c r="D4" s="5">
        <v>58382.4</v>
      </c>
      <c r="E4" s="6" t="s">
        <v>46</v>
      </c>
    </row>
    <row r="5" customFormat="1" ht="33" customHeight="1" spans="1:5">
      <c r="A5" s="5">
        <v>3</v>
      </c>
      <c r="B5" s="5" t="s">
        <v>47</v>
      </c>
      <c r="C5" s="5" t="s">
        <v>48</v>
      </c>
      <c r="D5" s="5">
        <v>101481.05</v>
      </c>
      <c r="E5" s="5"/>
    </row>
    <row r="6" customFormat="1" ht="33" customHeight="1" spans="1:5">
      <c r="A6" s="5">
        <v>4</v>
      </c>
      <c r="B6" s="5"/>
      <c r="C6" s="5"/>
      <c r="D6" s="5"/>
      <c r="E6" s="5"/>
    </row>
    <row r="7" customFormat="1" ht="33" customHeight="1" spans="1:5">
      <c r="A7" s="5">
        <v>5</v>
      </c>
      <c r="B7" s="5"/>
      <c r="C7" s="5"/>
      <c r="D7" s="5"/>
      <c r="E7" s="5"/>
    </row>
    <row r="8" customFormat="1" ht="23" customHeight="1" spans="1:5">
      <c r="A8" s="5" t="s">
        <v>11</v>
      </c>
      <c r="B8" s="5"/>
      <c r="C8" s="5"/>
      <c r="D8" s="5">
        <f>SUM(D3:D5)</f>
        <v>322605.48</v>
      </c>
      <c r="E8" s="5"/>
    </row>
    <row r="9" customFormat="1" ht="23" customHeight="1" spans="1:5">
      <c r="A9" s="2"/>
      <c r="B9" s="2"/>
      <c r="C9" s="2"/>
      <c r="D9" s="2"/>
      <c r="E9" s="2"/>
    </row>
    <row r="10" customFormat="1" ht="23" customHeight="1" spans="1:5">
      <c r="A10" s="2"/>
      <c r="B10" s="2"/>
      <c r="C10" s="2"/>
      <c r="D10" s="2"/>
      <c r="E10" s="2"/>
    </row>
  </sheetData>
  <mergeCells count="2">
    <mergeCell ref="A1:E1"/>
    <mergeCell ref="A8:C8"/>
  </mergeCells>
  <printOptions horizontalCentered="1"/>
  <pageMargins left="0.700694444444445" right="0.700694444444445" top="0.751388888888889" bottom="0.751388888888889" header="0.297916666666667" footer="0.297916666666667"/>
  <pageSetup paperSize="9" fitToWidth="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Sheet3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FOA-AL00</dc:creator>
  <cp:lastModifiedBy>Administrator</cp:lastModifiedBy>
  <dcterms:created xsi:type="dcterms:W3CDTF">2017-09-12T02:16:00Z</dcterms:created>
  <dcterms:modified xsi:type="dcterms:W3CDTF">2025-04-25T09:21:01Z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>
    <vt:lpwstr>11</vt:lpwstr>
  </property>
  <property fmtid="{D5CDD505-2E9C-101B-9397-08002B2CF9AE}" pid="3" name="KSOProductBuildVer">
    <vt:lpwstr>2052-12.1.0.20784</vt:lpwstr>
  </property>
  <property fmtid="{D5CDD505-2E9C-101B-9397-08002B2CF9AE}" pid="4" name="ICV">
    <vt:lpwstr>127223654877410B83393BF38FD30183_13</vt:lpwstr>
  </property>
</Properties>
</file>