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概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<sst xmlns="http://schemas.openxmlformats.org/spreadsheetml/2006/main" count="97" uniqueCount="57">
  <si>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t>平罗县 2025 年村级全民健身场地提升改造项目（红崖子乡红瑞村、高庄乡新村村、灵沙乡灵沙中心村）概算表</t>
  </si>
  <si>
    <t>序号</t>
  </si>
  <si>
    <t>工程或费用名称</t>
  </si>
  <si>
    <t>概算价值（万元）</t>
  </si>
  <si>
    <t>技术经济指标（元）</t>
  </si>
  <si>
    <t>占投资额(%)</t>
  </si>
  <si>
    <t>建筑工程</t>
  </si>
  <si>
    <t>安装工程</t>
  </si>
  <si>
    <t>其他费用</t>
  </si>
  <si>
    <t>合计</t>
  </si>
  <si>
    <t>单位</t>
  </si>
  <si>
    <t>数量</t>
  </si>
  <si>
    <t>单位价值</t>
  </si>
  <si>
    <r>
      <rPr>
        <b/>
        <sz val="12"/>
        <color theme="1"/>
        <rFont val="宋体"/>
        <charset val="134"/>
      </rPr>
      <t>一</t>
    </r>
  </si>
  <si>
    <r>
      <rPr>
        <b/>
        <sz val="12"/>
        <color theme="1"/>
        <rFont val="宋体"/>
        <charset val="134"/>
      </rPr>
      <t>工程费用</t>
    </r>
  </si>
  <si>
    <r>
      <rPr>
        <b/>
        <sz val="12"/>
        <color theme="1"/>
        <rFont val="宋体"/>
        <charset val="134"/>
      </rPr>
      <t>（一）</t>
    </r>
  </si>
  <si>
    <t>红崖子乡红瑞村健身工程</t>
  </si>
  <si>
    <t>村部西侧健身工程项目</t>
  </si>
  <si>
    <t>篮球场铺设硅PU面层</t>
  </si>
  <si>
    <r>
      <rPr>
        <sz val="12"/>
        <color rgb="FF000000"/>
        <rFont val="宋体"/>
        <charset val="134"/>
      </rPr>
      <t>㎡</t>
    </r>
  </si>
  <si>
    <t>球场标线</t>
  </si>
  <si>
    <t>看台翻新改造刷地坪漆</t>
  </si>
  <si>
    <t>侧面刷白色乳胶涂料</t>
  </si>
  <si>
    <t>护栏刷银色漆</t>
  </si>
  <si>
    <t>m</t>
  </si>
  <si>
    <t>篮球架</t>
  </si>
  <si>
    <t>副</t>
  </si>
  <si>
    <t>太阳能球场灯</t>
  </si>
  <si>
    <t>盏</t>
  </si>
  <si>
    <t>乒乓球桌</t>
  </si>
  <si>
    <t>张</t>
  </si>
  <si>
    <t>健身路径</t>
  </si>
  <si>
    <t>件</t>
  </si>
  <si>
    <t>（二）</t>
  </si>
  <si>
    <t>高庄乡新村村健身工程</t>
  </si>
  <si>
    <t>场地平整</t>
  </si>
  <si>
    <t>回填土方</t>
  </si>
  <si>
    <t>m³</t>
  </si>
  <si>
    <t>混凝土场地</t>
  </si>
  <si>
    <t>混凝土道牙</t>
  </si>
  <si>
    <t>2个</t>
  </si>
  <si>
    <t>（三）</t>
  </si>
  <si>
    <t>灵沙乡灵沙村健身工程</t>
  </si>
  <si>
    <r>
      <rPr>
        <b/>
        <sz val="12"/>
        <color theme="1"/>
        <rFont val="宋体"/>
        <charset val="134"/>
      </rPr>
      <t>二</t>
    </r>
  </si>
  <si>
    <r>
      <rPr>
        <b/>
        <sz val="12"/>
        <color theme="1"/>
        <rFont val="宋体"/>
        <charset val="134"/>
      </rPr>
      <t>其他费用</t>
    </r>
  </si>
  <si>
    <t>建设项目管理费</t>
  </si>
  <si>
    <t>万元</t>
  </si>
  <si>
    <t>工程设计费</t>
  </si>
  <si>
    <t>工程监理费</t>
  </si>
  <si>
    <t>清单及招标控制价编制费</t>
  </si>
  <si>
    <t>清单及招标控制价审核费</t>
  </si>
  <si>
    <t>竣工结算审核费</t>
  </si>
  <si>
    <t>招标代理服务费</t>
  </si>
  <si>
    <t>三</t>
  </si>
  <si>
    <t>预备费</t>
  </si>
  <si>
    <r>
      <rPr>
        <b/>
        <sz val="12"/>
        <color theme="1"/>
        <rFont val="宋体"/>
        <charset val="134"/>
      </rPr>
      <t>总投资</t>
    </r>
  </si>
  <si>
    <r>
      <rPr>
        <b/>
        <sz val="12"/>
        <color theme="1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</si>
</sst>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4"/>
  <sheetViews>
    <sheetView tabSelected="1" zoomScale="85" zoomScaleNormal="85" workbookViewId="0">
      <selection activeCell="D16" sqref="D16"/>
    </sheetView>
  </sheetViews>
  <sheetFormatPr defaultColWidth="9" defaultRowHeight="13.5"/>
  <cols>
    <col min="1" max="1" width="6.70833333333333" style="2" customWidth="1"/>
    <col min="2" max="2" width="21.625" style="2" customWidth="1"/>
    <col min="3" max="6" width="9" style="2"/>
    <col min="7" max="7" width="7.05833333333333" style="2" customWidth="1"/>
    <col min="8" max="8" width="9" style="2"/>
    <col min="9" max="9" width="9.375" style="2"/>
    <col min="10" max="10" width="9.25" style="2"/>
    <col min="11" max="16384" width="9" style="2"/>
  </cols>
  <sheetData>
    <row r="1" ht="39.75" customHeight="1" spans="1:10">
      <c r="A1" s="3" t="s">
        <v>0</v>
      </c>
      <c r="B1" s="3"/>
      <c r="C1" s="4"/>
      <c r="D1" s="4"/>
      <c r="E1" s="4"/>
      <c r="F1" s="4"/>
      <c r="G1" s="3"/>
      <c r="H1" s="3"/>
      <c r="I1" s="4"/>
      <c r="J1" s="4"/>
    </row>
    <row r="2" s="1" customFormat="1" ht="21" customHeight="1" spans="1:10">
      <c r="A2" s="5" t="s">
        <v>1</v>
      </c>
      <c r="B2" s="5" t="s">
        <v>2</v>
      </c>
      <c r="C2" s="6" t="s">
        <v>3</v>
      </c>
      <c r="D2" s="6"/>
      <c r="E2" s="6"/>
      <c r="F2" s="6"/>
      <c r="G2" s="7" t="s">
        <v>4</v>
      </c>
      <c r="H2" s="7"/>
      <c r="I2" s="6"/>
      <c r="J2" s="33" t="s">
        <v>5</v>
      </c>
    </row>
    <row r="3" s="1" customFormat="1" ht="21" customHeight="1" spans="1:10">
      <c r="A3" s="5"/>
      <c r="B3" s="5"/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6" t="s">
        <v>12</v>
      </c>
      <c r="J3" s="33"/>
    </row>
    <row r="4" ht="21" customHeight="1" spans="1:10">
      <c r="A4" s="8" t="s">
        <v>13</v>
      </c>
      <c r="B4" s="9" t="s">
        <v>14</v>
      </c>
      <c r="C4" s="10">
        <f>C5+C16+C26</f>
        <v>40.57199364</v>
      </c>
      <c r="D4" s="10"/>
      <c r="E4" s="10"/>
      <c r="F4" s="10">
        <f>C4+D4</f>
        <v>40.57199364</v>
      </c>
      <c r="G4" s="8"/>
      <c r="H4" s="8"/>
      <c r="I4" s="10"/>
      <c r="J4" s="6">
        <f>F4/F44*100</f>
        <v>93.260588830571</v>
      </c>
    </row>
    <row r="5" ht="21" customHeight="1" spans="1:10">
      <c r="A5" s="8" t="s">
        <v>15</v>
      </c>
      <c r="B5" s="11" t="s">
        <v>16</v>
      </c>
      <c r="C5" s="10">
        <f>C6</f>
        <v>16.03855364</v>
      </c>
      <c r="D5" s="10"/>
      <c r="E5" s="10"/>
      <c r="F5" s="10">
        <f>C5+D5</f>
        <v>16.03855364</v>
      </c>
      <c r="G5" s="12"/>
      <c r="H5" s="12"/>
      <c r="I5" s="34"/>
      <c r="J5" s="10"/>
    </row>
    <row r="6" ht="21" customHeight="1" spans="1:10">
      <c r="A6" s="8"/>
      <c r="B6" s="11" t="s">
        <v>17</v>
      </c>
      <c r="C6" s="10">
        <f>SUM(C7:C15)</f>
        <v>16.03855364</v>
      </c>
      <c r="D6" s="10"/>
      <c r="E6" s="10"/>
      <c r="F6" s="10"/>
      <c r="G6" s="12"/>
      <c r="H6" s="12"/>
      <c r="I6" s="34"/>
      <c r="J6" s="15"/>
    </row>
    <row r="7" ht="21" customHeight="1" spans="1:10">
      <c r="A7" s="13">
        <v>1</v>
      </c>
      <c r="B7" s="14" t="s">
        <v>18</v>
      </c>
      <c r="C7" s="15">
        <f t="shared" ref="C7:C15" si="0">H7*I7/10000</f>
        <v>12.48474764</v>
      </c>
      <c r="D7" s="15"/>
      <c r="E7" s="15"/>
      <c r="F7" s="15"/>
      <c r="G7" s="16" t="s">
        <v>19</v>
      </c>
      <c r="H7" s="17">
        <v>645.34</v>
      </c>
      <c r="I7" s="35">
        <v>193.46</v>
      </c>
      <c r="J7" s="21"/>
    </row>
    <row r="8" ht="21" customHeight="1" spans="1:10">
      <c r="A8" s="13">
        <v>2</v>
      </c>
      <c r="B8" s="14" t="s">
        <v>20</v>
      </c>
      <c r="C8" s="15">
        <f t="shared" si="0"/>
        <v>0.021196</v>
      </c>
      <c r="D8" s="15"/>
      <c r="E8" s="15"/>
      <c r="F8" s="15"/>
      <c r="G8" s="16" t="s">
        <v>19</v>
      </c>
      <c r="H8" s="17">
        <v>14</v>
      </c>
      <c r="I8" s="35">
        <v>15.14</v>
      </c>
      <c r="J8" s="21"/>
    </row>
    <row r="9" ht="21" customHeight="1" spans="1:10">
      <c r="A9" s="13">
        <v>3</v>
      </c>
      <c r="B9" s="18" t="s">
        <v>21</v>
      </c>
      <c r="C9" s="15">
        <f t="shared" si="0"/>
        <v>1.219884</v>
      </c>
      <c r="D9" s="15"/>
      <c r="E9" s="15"/>
      <c r="F9" s="15"/>
      <c r="G9" s="16" t="s">
        <v>19</v>
      </c>
      <c r="H9" s="17">
        <v>177</v>
      </c>
      <c r="I9" s="35">
        <v>68.92</v>
      </c>
      <c r="J9" s="21"/>
    </row>
    <row r="10" ht="21" customHeight="1" spans="1:10">
      <c r="A10" s="13">
        <v>4</v>
      </c>
      <c r="B10" s="18" t="s">
        <v>22</v>
      </c>
      <c r="C10" s="15">
        <f t="shared" si="0"/>
        <v>0.567625</v>
      </c>
      <c r="D10" s="15"/>
      <c r="E10" s="15"/>
      <c r="F10" s="15"/>
      <c r="G10" s="16" t="s">
        <v>19</v>
      </c>
      <c r="H10" s="17">
        <v>125</v>
      </c>
      <c r="I10" s="35">
        <v>45.41</v>
      </c>
      <c r="J10" s="21"/>
    </row>
    <row r="11" ht="21" customHeight="1" spans="1:10">
      <c r="A11" s="13">
        <v>5</v>
      </c>
      <c r="B11" s="18" t="s">
        <v>23</v>
      </c>
      <c r="C11" s="15">
        <f t="shared" si="0"/>
        <v>0.238833</v>
      </c>
      <c r="D11" s="15"/>
      <c r="E11" s="15"/>
      <c r="F11" s="15"/>
      <c r="G11" s="16" t="s">
        <v>24</v>
      </c>
      <c r="H11" s="17">
        <v>63</v>
      </c>
      <c r="I11" s="35">
        <v>37.91</v>
      </c>
      <c r="J11" s="21"/>
    </row>
    <row r="12" ht="21" customHeight="1" spans="1:10">
      <c r="A12" s="13">
        <v>6</v>
      </c>
      <c r="B12" s="14" t="s">
        <v>25</v>
      </c>
      <c r="C12" s="15">
        <f t="shared" si="0"/>
        <v>0.327</v>
      </c>
      <c r="D12" s="15"/>
      <c r="E12" s="15"/>
      <c r="F12" s="15"/>
      <c r="G12" s="17" t="s">
        <v>26</v>
      </c>
      <c r="H12" s="17">
        <v>1</v>
      </c>
      <c r="I12" s="35">
        <v>3270</v>
      </c>
      <c r="J12" s="21"/>
    </row>
    <row r="13" ht="21" customHeight="1" spans="1:10">
      <c r="A13" s="13">
        <v>7</v>
      </c>
      <c r="B13" s="14" t="s">
        <v>27</v>
      </c>
      <c r="C13" s="15">
        <f t="shared" si="0"/>
        <v>0.616828</v>
      </c>
      <c r="D13" s="15"/>
      <c r="E13" s="15"/>
      <c r="F13" s="15"/>
      <c r="G13" s="17" t="s">
        <v>28</v>
      </c>
      <c r="H13" s="17">
        <v>4</v>
      </c>
      <c r="I13" s="35">
        <v>1542.07</v>
      </c>
      <c r="J13" s="21"/>
    </row>
    <row r="14" ht="21" customHeight="1" spans="1:10">
      <c r="A14" s="13">
        <v>8</v>
      </c>
      <c r="B14" s="14" t="s">
        <v>29</v>
      </c>
      <c r="C14" s="15">
        <f t="shared" si="0"/>
        <v>0.17004</v>
      </c>
      <c r="D14" s="15"/>
      <c r="E14" s="15"/>
      <c r="F14" s="15"/>
      <c r="G14" s="17" t="s">
        <v>30</v>
      </c>
      <c r="H14" s="17">
        <v>2</v>
      </c>
      <c r="I14" s="35">
        <v>850.2</v>
      </c>
      <c r="J14" s="21"/>
    </row>
    <row r="15" ht="21" customHeight="1" spans="1:10">
      <c r="A15" s="13">
        <v>9</v>
      </c>
      <c r="B15" s="14" t="s">
        <v>31</v>
      </c>
      <c r="C15" s="15">
        <f t="shared" si="0"/>
        <v>0.3924</v>
      </c>
      <c r="D15" s="15"/>
      <c r="E15" s="15"/>
      <c r="F15" s="15"/>
      <c r="G15" s="17" t="s">
        <v>32</v>
      </c>
      <c r="H15" s="17">
        <v>8</v>
      </c>
      <c r="I15" s="35">
        <v>490.5</v>
      </c>
      <c r="J15" s="21"/>
    </row>
    <row r="16" ht="21" customHeight="1" spans="1:10">
      <c r="A16" s="8" t="s">
        <v>33</v>
      </c>
      <c r="B16" s="11" t="s">
        <v>34</v>
      </c>
      <c r="C16" s="10">
        <f>SUM(C17:C25)</f>
        <v>12.293121</v>
      </c>
      <c r="D16" s="10"/>
      <c r="E16" s="10"/>
      <c r="F16" s="10">
        <f>C16+D16</f>
        <v>12.293121</v>
      </c>
      <c r="G16" s="12"/>
      <c r="H16" s="12"/>
      <c r="I16" s="34"/>
      <c r="J16" s="10"/>
    </row>
    <row r="17" ht="21" customHeight="1" spans="1:10">
      <c r="A17" s="13">
        <v>1</v>
      </c>
      <c r="B17" s="14" t="s">
        <v>35</v>
      </c>
      <c r="C17" s="15">
        <f>H17*I17/10000</f>
        <v>0.222921</v>
      </c>
      <c r="D17" s="15"/>
      <c r="E17" s="15"/>
      <c r="F17" s="15"/>
      <c r="G17" s="16" t="s">
        <v>19</v>
      </c>
      <c r="H17" s="17">
        <v>799</v>
      </c>
      <c r="I17" s="35">
        <v>2.79</v>
      </c>
      <c r="J17" s="21"/>
    </row>
    <row r="18" ht="21" customHeight="1" spans="1:10">
      <c r="A18" s="13">
        <v>2</v>
      </c>
      <c r="B18" s="14" t="s">
        <v>36</v>
      </c>
      <c r="C18" s="15">
        <f>H18*I18/10000</f>
        <v>0.09198</v>
      </c>
      <c r="D18" s="15"/>
      <c r="E18" s="15"/>
      <c r="F18" s="15"/>
      <c r="G18" s="16" t="s">
        <v>37</v>
      </c>
      <c r="H18" s="17">
        <v>63</v>
      </c>
      <c r="I18" s="35">
        <v>14.6</v>
      </c>
      <c r="J18" s="21"/>
    </row>
    <row r="19" ht="21" customHeight="1" spans="1:10">
      <c r="A19" s="13">
        <v>3</v>
      </c>
      <c r="B19" s="14" t="s">
        <v>38</v>
      </c>
      <c r="C19" s="15">
        <f>H19*I19/10000</f>
        <v>9.663106</v>
      </c>
      <c r="D19" s="15"/>
      <c r="E19" s="15"/>
      <c r="F19" s="15"/>
      <c r="G19" s="16" t="s">
        <v>19</v>
      </c>
      <c r="H19" s="17">
        <v>799</v>
      </c>
      <c r="I19" s="35">
        <v>120.94</v>
      </c>
      <c r="J19" s="21"/>
    </row>
    <row r="20" ht="21" customHeight="1" spans="1:10">
      <c r="A20" s="19">
        <v>4</v>
      </c>
      <c r="B20" s="20" t="s">
        <v>39</v>
      </c>
      <c r="C20" s="21">
        <f t="shared" ref="C20:C25" si="1">H20*I20/10000</f>
        <v>0.78765</v>
      </c>
      <c r="D20" s="21"/>
      <c r="E20" s="21"/>
      <c r="F20" s="21"/>
      <c r="G20" s="22" t="s">
        <v>24</v>
      </c>
      <c r="H20" s="22">
        <v>89</v>
      </c>
      <c r="I20" s="36">
        <v>88.5</v>
      </c>
      <c r="J20" s="21"/>
    </row>
    <row r="21" ht="21" customHeight="1" spans="1:10">
      <c r="A21" s="13">
        <v>5</v>
      </c>
      <c r="B21" s="14" t="s">
        <v>20</v>
      </c>
      <c r="C21" s="15">
        <f t="shared" si="1"/>
        <v>0.021196</v>
      </c>
      <c r="D21" s="15"/>
      <c r="E21" s="15"/>
      <c r="F21" s="15"/>
      <c r="G21" s="16" t="s">
        <v>19</v>
      </c>
      <c r="H21" s="17">
        <v>14</v>
      </c>
      <c r="I21" s="35">
        <v>15.14</v>
      </c>
      <c r="J21" s="21"/>
    </row>
    <row r="22" ht="21" customHeight="1" spans="1:10">
      <c r="A22" s="13">
        <v>6</v>
      </c>
      <c r="B22" s="14" t="s">
        <v>25</v>
      </c>
      <c r="C22" s="15">
        <f t="shared" si="1"/>
        <v>0.327</v>
      </c>
      <c r="D22" s="15"/>
      <c r="E22" s="15"/>
      <c r="F22" s="15"/>
      <c r="G22" s="17" t="s">
        <v>26</v>
      </c>
      <c r="H22" s="17">
        <v>1</v>
      </c>
      <c r="I22" s="35">
        <v>3270</v>
      </c>
      <c r="J22" s="21" t="s">
        <v>40</v>
      </c>
    </row>
    <row r="23" ht="21" customHeight="1" spans="1:10">
      <c r="A23" s="13">
        <v>7</v>
      </c>
      <c r="B23" s="14" t="s">
        <v>27</v>
      </c>
      <c r="C23" s="15">
        <f t="shared" si="1"/>
        <v>0.616828</v>
      </c>
      <c r="D23" s="15"/>
      <c r="E23" s="15"/>
      <c r="F23" s="15"/>
      <c r="G23" s="17" t="s">
        <v>28</v>
      </c>
      <c r="H23" s="17">
        <v>4</v>
      </c>
      <c r="I23" s="35">
        <v>1542.07</v>
      </c>
      <c r="J23" s="21"/>
    </row>
    <row r="24" ht="21" customHeight="1" spans="1:10">
      <c r="A24" s="13">
        <v>8</v>
      </c>
      <c r="B24" s="14" t="s">
        <v>29</v>
      </c>
      <c r="C24" s="15">
        <f t="shared" si="1"/>
        <v>0.17004</v>
      </c>
      <c r="D24" s="15"/>
      <c r="E24" s="15"/>
      <c r="F24" s="15"/>
      <c r="G24" s="17" t="s">
        <v>30</v>
      </c>
      <c r="H24" s="17">
        <v>2</v>
      </c>
      <c r="I24" s="35">
        <v>850.2</v>
      </c>
      <c r="J24" s="21"/>
    </row>
    <row r="25" ht="21" customHeight="1" spans="1:10">
      <c r="A25" s="13">
        <v>9</v>
      </c>
      <c r="B25" s="14" t="s">
        <v>31</v>
      </c>
      <c r="C25" s="15">
        <f t="shared" si="1"/>
        <v>0.3924</v>
      </c>
      <c r="D25" s="15"/>
      <c r="E25" s="15"/>
      <c r="F25" s="15"/>
      <c r="G25" s="17" t="s">
        <v>32</v>
      </c>
      <c r="H25" s="17">
        <v>8</v>
      </c>
      <c r="I25" s="35">
        <v>490.5</v>
      </c>
      <c r="J25" s="21"/>
    </row>
    <row r="26" ht="21" customHeight="1" spans="1:10">
      <c r="A26" s="8" t="s">
        <v>41</v>
      </c>
      <c r="B26" s="11" t="s">
        <v>42</v>
      </c>
      <c r="C26" s="10">
        <f>SUM(C27:C34)</f>
        <v>12.240319</v>
      </c>
      <c r="D26" s="10"/>
      <c r="E26" s="10"/>
      <c r="F26" s="10">
        <f>C26+D26</f>
        <v>12.240319</v>
      </c>
      <c r="G26" s="12"/>
      <c r="H26" s="12"/>
      <c r="I26" s="34"/>
      <c r="J26" s="10"/>
    </row>
    <row r="27" ht="21" customHeight="1" spans="1:10">
      <c r="A27" s="13">
        <v>1</v>
      </c>
      <c r="B27" s="14" t="s">
        <v>35</v>
      </c>
      <c r="C27" s="15">
        <f>H27*I27/10000</f>
        <v>0.219015</v>
      </c>
      <c r="D27" s="15"/>
      <c r="E27" s="15"/>
      <c r="F27" s="15"/>
      <c r="G27" s="16" t="s">
        <v>19</v>
      </c>
      <c r="H27" s="17">
        <v>785</v>
      </c>
      <c r="I27" s="35">
        <v>2.79</v>
      </c>
      <c r="J27" s="21"/>
    </row>
    <row r="28" ht="21" customHeight="1" spans="1:10">
      <c r="A28" s="13">
        <v>2</v>
      </c>
      <c r="B28" s="14" t="s">
        <v>38</v>
      </c>
      <c r="C28" s="15">
        <f>H28*I28/10000</f>
        <v>9.49379</v>
      </c>
      <c r="D28" s="15"/>
      <c r="E28" s="15"/>
      <c r="F28" s="15"/>
      <c r="G28" s="16" t="s">
        <v>19</v>
      </c>
      <c r="H28" s="17">
        <v>785</v>
      </c>
      <c r="I28" s="35">
        <v>120.94</v>
      </c>
      <c r="J28" s="21"/>
    </row>
    <row r="29" ht="21" customHeight="1" spans="1:10">
      <c r="A29" s="19">
        <v>3</v>
      </c>
      <c r="B29" s="20" t="s">
        <v>39</v>
      </c>
      <c r="C29" s="21">
        <f t="shared" ref="C29:C34" si="2">H29*I29/10000</f>
        <v>1.00005</v>
      </c>
      <c r="D29" s="21"/>
      <c r="E29" s="21"/>
      <c r="F29" s="21"/>
      <c r="G29" s="22" t="s">
        <v>24</v>
      </c>
      <c r="H29" s="22">
        <v>113</v>
      </c>
      <c r="I29" s="36">
        <v>88.5</v>
      </c>
      <c r="J29" s="21"/>
    </row>
    <row r="30" ht="21" customHeight="1" spans="1:10">
      <c r="A30" s="13">
        <v>4</v>
      </c>
      <c r="B30" s="14" t="s">
        <v>20</v>
      </c>
      <c r="C30" s="15">
        <f t="shared" si="2"/>
        <v>0.021196</v>
      </c>
      <c r="D30" s="15"/>
      <c r="E30" s="15"/>
      <c r="F30" s="15"/>
      <c r="G30" s="16" t="s">
        <v>19</v>
      </c>
      <c r="H30" s="17">
        <v>14</v>
      </c>
      <c r="I30" s="35">
        <v>15.14</v>
      </c>
      <c r="J30" s="21"/>
    </row>
    <row r="31" ht="21" customHeight="1" spans="1:10">
      <c r="A31" s="13">
        <v>5</v>
      </c>
      <c r="B31" s="14" t="s">
        <v>25</v>
      </c>
      <c r="C31" s="15">
        <f t="shared" si="2"/>
        <v>0.327</v>
      </c>
      <c r="D31" s="15"/>
      <c r="E31" s="15"/>
      <c r="F31" s="15"/>
      <c r="G31" s="17" t="s">
        <v>26</v>
      </c>
      <c r="H31" s="17">
        <v>1</v>
      </c>
      <c r="I31" s="35">
        <v>3270</v>
      </c>
      <c r="J31" s="21" t="s">
        <v>40</v>
      </c>
    </row>
    <row r="32" ht="21" customHeight="1" spans="1:10">
      <c r="A32" s="13">
        <v>6</v>
      </c>
      <c r="B32" s="14" t="s">
        <v>27</v>
      </c>
      <c r="C32" s="15">
        <f t="shared" si="2"/>
        <v>0.616828</v>
      </c>
      <c r="D32" s="15"/>
      <c r="E32" s="15"/>
      <c r="F32" s="15"/>
      <c r="G32" s="17" t="s">
        <v>28</v>
      </c>
      <c r="H32" s="17">
        <v>4</v>
      </c>
      <c r="I32" s="35">
        <v>1542.07</v>
      </c>
      <c r="J32" s="21"/>
    </row>
    <row r="33" ht="21" customHeight="1" spans="1:10">
      <c r="A33" s="13">
        <v>7</v>
      </c>
      <c r="B33" s="14" t="s">
        <v>29</v>
      </c>
      <c r="C33" s="15">
        <f t="shared" si="2"/>
        <v>0.17004</v>
      </c>
      <c r="D33" s="15"/>
      <c r="E33" s="15"/>
      <c r="F33" s="15"/>
      <c r="G33" s="17" t="s">
        <v>30</v>
      </c>
      <c r="H33" s="17">
        <v>2</v>
      </c>
      <c r="I33" s="35">
        <v>850.2</v>
      </c>
      <c r="J33" s="21"/>
    </row>
    <row r="34" ht="21" customHeight="1" spans="1:10">
      <c r="A34" s="13">
        <v>8</v>
      </c>
      <c r="B34" s="14" t="s">
        <v>31</v>
      </c>
      <c r="C34" s="15">
        <f t="shared" si="2"/>
        <v>0.3924</v>
      </c>
      <c r="D34" s="15"/>
      <c r="E34" s="15"/>
      <c r="F34" s="15"/>
      <c r="G34" s="17" t="s">
        <v>32</v>
      </c>
      <c r="H34" s="17">
        <v>8</v>
      </c>
      <c r="I34" s="35">
        <v>490.5</v>
      </c>
      <c r="J34" s="21"/>
    </row>
    <row r="35" ht="21" customHeight="1" spans="1:10">
      <c r="A35" s="7" t="s">
        <v>43</v>
      </c>
      <c r="B35" s="23" t="s">
        <v>44</v>
      </c>
      <c r="C35" s="6"/>
      <c r="D35" s="6"/>
      <c r="E35" s="6">
        <f>SUM(E36:E42)</f>
        <v>2.543864001228</v>
      </c>
      <c r="F35" s="6">
        <f>E35</f>
        <v>2.543864001228</v>
      </c>
      <c r="G35" s="7"/>
      <c r="H35" s="7"/>
      <c r="I35" s="6"/>
      <c r="J35" s="6">
        <f>F35/F44*100</f>
        <v>5.8474389196768</v>
      </c>
    </row>
    <row r="36" ht="21" customHeight="1" spans="1:10">
      <c r="A36" s="24">
        <v>1</v>
      </c>
      <c r="B36" s="25" t="s">
        <v>45</v>
      </c>
      <c r="C36" s="26"/>
      <c r="D36" s="26"/>
      <c r="E36" s="26">
        <f>H36*I36</f>
        <v>0.288061154844</v>
      </c>
      <c r="F36" s="26">
        <f>E36</f>
        <v>0.288061154844</v>
      </c>
      <c r="G36" s="24" t="s">
        <v>46</v>
      </c>
      <c r="H36" s="26">
        <f>F4</f>
        <v>40.57199364</v>
      </c>
      <c r="I36" s="37">
        <v>0.0071</v>
      </c>
      <c r="J36" s="28"/>
    </row>
    <row r="37" ht="21" customHeight="1" spans="1:10">
      <c r="A37" s="24">
        <v>2</v>
      </c>
      <c r="B37" s="27" t="s">
        <v>47</v>
      </c>
      <c r="C37" s="26"/>
      <c r="D37" s="26"/>
      <c r="E37" s="26">
        <f t="shared" ref="E37:E43" si="3">H37*I37</f>
        <v>1.014299841</v>
      </c>
      <c r="F37" s="26">
        <f t="shared" ref="F37:F43" si="4">SUM(C37:E37)</f>
        <v>1.014299841</v>
      </c>
      <c r="G37" s="24" t="s">
        <v>46</v>
      </c>
      <c r="H37" s="28">
        <f>F4</f>
        <v>40.57199364</v>
      </c>
      <c r="I37" s="37">
        <v>0.025</v>
      </c>
      <c r="J37" s="38"/>
    </row>
    <row r="38" ht="21" customHeight="1" spans="1:10">
      <c r="A38" s="24">
        <v>3</v>
      </c>
      <c r="B38" s="27" t="s">
        <v>48</v>
      </c>
      <c r="C38" s="26"/>
      <c r="D38" s="26"/>
      <c r="E38" s="26">
        <f t="shared" si="3"/>
        <v>0.48686392368</v>
      </c>
      <c r="F38" s="26">
        <f t="shared" si="4"/>
        <v>0.48686392368</v>
      </c>
      <c r="G38" s="24" t="s">
        <v>46</v>
      </c>
      <c r="H38" s="28">
        <f>F4</f>
        <v>40.57199364</v>
      </c>
      <c r="I38" s="37">
        <v>0.012</v>
      </c>
      <c r="J38" s="38"/>
    </row>
    <row r="39" ht="21" customHeight="1" spans="1:10">
      <c r="A39" s="24">
        <v>4</v>
      </c>
      <c r="B39" s="25" t="s">
        <v>49</v>
      </c>
      <c r="C39" s="26"/>
      <c r="D39" s="26"/>
      <c r="E39" s="26">
        <f t="shared" si="3"/>
        <v>0.166345173924</v>
      </c>
      <c r="F39" s="26">
        <f t="shared" si="4"/>
        <v>0.166345173924</v>
      </c>
      <c r="G39" s="24" t="s">
        <v>46</v>
      </c>
      <c r="H39" s="28">
        <f>F4</f>
        <v>40.57199364</v>
      </c>
      <c r="I39" s="37">
        <v>0.0041</v>
      </c>
      <c r="J39" s="38"/>
    </row>
    <row r="40" ht="21" customHeight="1" spans="1:10">
      <c r="A40" s="24">
        <v>5</v>
      </c>
      <c r="B40" s="25" t="s">
        <v>50</v>
      </c>
      <c r="C40" s="26"/>
      <c r="D40" s="26"/>
      <c r="E40" s="26">
        <f t="shared" si="3"/>
        <v>0.085201186644</v>
      </c>
      <c r="F40" s="26">
        <f t="shared" si="4"/>
        <v>0.085201186644</v>
      </c>
      <c r="G40" s="24" t="s">
        <v>46</v>
      </c>
      <c r="H40" s="28">
        <f>H37</f>
        <v>40.57199364</v>
      </c>
      <c r="I40" s="37">
        <v>0.0021</v>
      </c>
      <c r="J40" s="38"/>
    </row>
    <row r="41" ht="21" customHeight="1" spans="1:10">
      <c r="A41" s="24">
        <v>6</v>
      </c>
      <c r="B41" s="25" t="s">
        <v>51</v>
      </c>
      <c r="C41" s="26"/>
      <c r="D41" s="26"/>
      <c r="E41" s="26">
        <f t="shared" si="3"/>
        <v>0.12171598092</v>
      </c>
      <c r="F41" s="26">
        <f t="shared" si="4"/>
        <v>0.12171598092</v>
      </c>
      <c r="G41" s="24" t="s">
        <v>46</v>
      </c>
      <c r="H41" s="28">
        <f>F4</f>
        <v>40.57199364</v>
      </c>
      <c r="I41" s="37">
        <v>0.003</v>
      </c>
      <c r="J41" s="38"/>
    </row>
    <row r="42" ht="21" customHeight="1" spans="1:10">
      <c r="A42" s="24">
        <v>7</v>
      </c>
      <c r="B42" s="27" t="s">
        <v>52</v>
      </c>
      <c r="C42" s="26"/>
      <c r="D42" s="26"/>
      <c r="E42" s="26">
        <f t="shared" si="3"/>
        <v>0.381376740216</v>
      </c>
      <c r="F42" s="26">
        <f t="shared" si="4"/>
        <v>0.381376740216</v>
      </c>
      <c r="G42" s="24" t="s">
        <v>46</v>
      </c>
      <c r="H42" s="28">
        <f>F4</f>
        <v>40.57199364</v>
      </c>
      <c r="I42" s="37">
        <v>0.0094</v>
      </c>
      <c r="J42" s="38"/>
    </row>
    <row r="43" ht="21" customHeight="1" spans="1:10">
      <c r="A43" s="29" t="s">
        <v>53</v>
      </c>
      <c r="B43" s="30" t="s">
        <v>54</v>
      </c>
      <c r="C43" s="31"/>
      <c r="D43" s="31"/>
      <c r="E43" s="32">
        <f t="shared" si="3"/>
        <v>0.388042718771052</v>
      </c>
      <c r="F43" s="31">
        <f t="shared" si="4"/>
        <v>0.388042718771052</v>
      </c>
      <c r="G43" s="29" t="s">
        <v>46</v>
      </c>
      <c r="H43" s="32">
        <f>F4+F35</f>
        <v>43.115857641228</v>
      </c>
      <c r="I43" s="39">
        <v>0.009</v>
      </c>
      <c r="J43" s="40">
        <f>F43/F44*100</f>
        <v>0.89197224975223</v>
      </c>
    </row>
    <row r="44" ht="21" customHeight="1" spans="1:10">
      <c r="A44" s="7" t="s">
        <v>55</v>
      </c>
      <c r="B44" s="7"/>
      <c r="C44" s="6">
        <f>C4</f>
        <v>40.57199364</v>
      </c>
      <c r="D44" s="6">
        <f>D4</f>
        <v>0</v>
      </c>
      <c r="E44" s="6">
        <f>E35+E43</f>
        <v>2.93190671999905</v>
      </c>
      <c r="F44" s="6">
        <f>F43+F35+F4</f>
        <v>43.5039003599991</v>
      </c>
      <c r="G44" s="7" t="s">
        <v>56</v>
      </c>
      <c r="H44" s="7"/>
      <c r="I44" s="6"/>
      <c r="J44" s="6">
        <f>J4+J35+J43</f>
        <v>100</v>
      </c>
    </row>
  </sheetData>
  <mergeCells count="7">
    <mergeCell ref="A1:J1"/>
    <mergeCell ref="C2:F2"/>
    <mergeCell ref="G2:I2"/>
    <mergeCell ref="A44:B44"/>
    <mergeCell ref="A2:A3"/>
    <mergeCell ref="B2:B3"/>
    <mergeCell ref="J2:J3"/>
  </mergeCells>
  <pageMargins left="0.393055555555556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徐冬琴</cp:lastModifiedBy>
  <dcterms:created xsi:type="dcterms:W3CDTF">2023-05-12T11:15:00Z</dcterms:created>
  <dcterms:modified xsi:type="dcterms:W3CDTF">2025-03-07T03:25:40Z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1FE087C8F7984A6CADE8513921212ABE_13</vt:lpwstr>
  </property>
  <property fmtid="{D5CDD505-2E9C-101B-9397-08002B2CF9AE}" pid="3" name="KSOProductBuildVer">
    <vt:lpwstr>2052-12.1.0.20305</vt:lpwstr>
  </property>
</Properties>
</file>