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  <sheet name="Sheet1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<sst xmlns="http://schemas.openxmlformats.org/spreadsheetml/2006/main" count="40" uniqueCount="38">
  <si>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 xml:space="preserve">    工程概算表</t>
  </si>
  <si>
    <t xml:space="preserve"> 工程名称：平罗县林场农牧场四队生态修复区防火通道基础设施建设项目                      单位：万元</t>
  </si>
  <si>
    <t>序号</t>
  </si>
  <si>
    <t>项  目</t>
  </si>
  <si>
    <t>概算价值</t>
  </si>
  <si>
    <t>备  注</t>
  </si>
  <si>
    <t>建筑工程费</t>
  </si>
  <si>
    <t>设备购置费</t>
  </si>
  <si>
    <t>安装工程费</t>
  </si>
  <si>
    <t>其它费用</t>
  </si>
  <si>
    <t>合  计</t>
  </si>
  <si>
    <t>第一部分 工程直接费</t>
  </si>
  <si>
    <t>一</t>
  </si>
  <si>
    <t>工程直接费</t>
  </si>
  <si>
    <t>平罗县林场农牧场四队生态修复区防火通道基础设施建设项目</t>
  </si>
  <si>
    <t>第一部分之合计</t>
  </si>
  <si>
    <t>第二部分工程建设其他费</t>
  </si>
  <si>
    <t>工程测量及设计费（工程直接费*2.0%）</t>
  </si>
  <si>
    <t>招标代理费（工程直接费*1%）</t>
  </si>
  <si>
    <t>工程监理费（工程直接费*1.5%）</t>
  </si>
  <si>
    <t>工程咨询费（包括招标控制价及清单工程直接费*0.6%）</t>
  </si>
  <si>
    <t>工程咨询费（结算审核费工程直接费*0.5%）</t>
  </si>
  <si>
    <t>工程咨询费（财务决算审核费工程直接费*0.3%）</t>
  </si>
  <si>
    <t>第二部分之合计</t>
  </si>
  <si>
    <t>投资合计</t>
  </si>
  <si>
    <t>平罗县渠口乡插花移民房屋修缮暨房屋新建项目</t>
  </si>
  <si>
    <t>工程名称</t>
  </si>
  <si>
    <t>工程内容</t>
  </si>
  <si>
    <t>工程造价（元）</t>
  </si>
  <si>
    <t>备注</t>
  </si>
  <si>
    <t>平罗县渠口乡插花移民房屋修缮项目-1标段</t>
  </si>
  <si>
    <t>墙面粉刷、扣板维修、更换门窗、维修门锁、新建厕所、新建围墙</t>
  </si>
  <si>
    <t>永光村、金桥村、银星村、红阳村、六羊村、宏潮村、渠口村、红旗村</t>
  </si>
  <si>
    <t>平罗县渠口乡插花移民房屋修缮项目-2标段</t>
  </si>
  <si>
    <t>分水闸村、红阳村、阮桥村、六中村、交济十队</t>
  </si>
  <si>
    <t>平罗县渠口乡移民安置住房新建工程</t>
  </si>
  <si>
    <t>砖混房屋新建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</si>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</sst>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sz val="11"/>
      <color indexed="63"/>
      <name val="Tahoma"/>
      <charset val="134"/>
    </font>
    <font>
      <b/>
      <sz val="9"/>
      <name val="宋体"/>
      <charset val="134"/>
    </font>
    <font>
      <b/>
      <sz val="12"/>
      <color indexed="63"/>
      <name val="Tahoma"/>
      <charset val="134"/>
    </font>
    <font>
      <b/>
      <sz val="12"/>
      <name val="宋体"/>
      <charset val="134"/>
    </font>
    <font>
      <b/>
      <sz val="11"/>
      <color indexed="63"/>
      <name val="Tahoma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5" zoomScaleNormal="115" workbookViewId="0">
      <selection activeCell="A9" sqref="A9:B9"/>
    </sheetView>
  </sheetViews>
  <sheetFormatPr defaultColWidth="9" defaultRowHeight="24" customHeight="1" outlineLevelCol="7"/>
  <cols>
    <col min="1" max="1" width="4.81666666666667" style="7" customWidth="1"/>
    <col min="2" max="2" width="32.825" style="7" customWidth="1"/>
    <col min="3" max="3" width="8.44166666666667" style="7" customWidth="1"/>
    <col min="4" max="4" width="7.63333333333333" style="7" customWidth="1"/>
    <col min="5" max="5" width="7.75" style="7" customWidth="1"/>
    <col min="6" max="6" width="8.89166666666667" style="7" customWidth="1"/>
    <col min="7" max="7" width="9.89166666666667" style="7" customWidth="1"/>
    <col min="8" max="8" width="17.2833333333333" style="7" customWidth="1"/>
    <col min="9" max="9" width="9" style="7"/>
    <col min="10" max="10" width="30.3333333333333" style="7" customWidth="1"/>
    <col min="11" max="16384" width="9" style="7"/>
  </cols>
  <sheetData>
    <row r="1" s="7" customFormat="1" ht="32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7" customFormat="1" ht="32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7" customFormat="1" ht="33" customHeight="1" spans="1:8">
      <c r="A3" s="10" t="s">
        <v>2</v>
      </c>
      <c r="B3" s="11" t="s">
        <v>3</v>
      </c>
      <c r="C3" s="11" t="s">
        <v>4</v>
      </c>
      <c r="D3" s="11"/>
      <c r="E3" s="11"/>
      <c r="F3" s="11"/>
      <c r="G3" s="11"/>
      <c r="H3" s="12" t="s">
        <v>5</v>
      </c>
    </row>
    <row r="4" s="7" customFormat="1" ht="33" customHeight="1" spans="1:8">
      <c r="A4" s="13"/>
      <c r="B4" s="14"/>
      <c r="C4" s="15" t="s">
        <v>6</v>
      </c>
      <c r="D4" s="15" t="s">
        <v>7</v>
      </c>
      <c r="E4" s="16" t="s">
        <v>8</v>
      </c>
      <c r="F4" s="15" t="s">
        <v>9</v>
      </c>
      <c r="G4" s="15" t="s">
        <v>10</v>
      </c>
      <c r="H4" s="17"/>
    </row>
    <row r="5" s="7" customFormat="1" ht="33" customHeight="1" spans="1:8">
      <c r="A5" s="18" t="s">
        <v>11</v>
      </c>
      <c r="B5" s="19"/>
      <c r="C5" s="20"/>
      <c r="D5" s="20"/>
      <c r="E5" s="20"/>
      <c r="F5" s="20"/>
      <c r="G5" s="21"/>
      <c r="H5" s="17"/>
    </row>
    <row r="6" s="7" customFormat="1" ht="33" customHeight="1" spans="1:8">
      <c r="A6" s="18" t="s">
        <v>12</v>
      </c>
      <c r="B6" s="22" t="s">
        <v>13</v>
      </c>
      <c r="C6" s="20"/>
      <c r="D6" s="20"/>
      <c r="E6" s="20"/>
      <c r="F6" s="20"/>
      <c r="G6" s="23">
        <f>G7</f>
        <v>65.59</v>
      </c>
      <c r="H6" s="17"/>
    </row>
    <row r="7" s="7" customFormat="1" ht="33" customHeight="1" spans="1:8">
      <c r="A7" s="13">
        <v>1.1</v>
      </c>
      <c r="B7" s="24" t="s">
        <v>14</v>
      </c>
      <c r="C7" s="23">
        <v>65.59</v>
      </c>
      <c r="D7" s="23"/>
      <c r="E7" s="23"/>
      <c r="F7" s="23"/>
      <c r="G7" s="23">
        <f>C7</f>
        <v>65.59</v>
      </c>
      <c r="H7" s="17"/>
    </row>
    <row r="8" s="7" customFormat="1" ht="33" customHeight="1" spans="1:8">
      <c r="A8" s="25"/>
      <c r="B8" s="26" t="s">
        <v>15</v>
      </c>
      <c r="C8" s="27"/>
      <c r="D8" s="27"/>
      <c r="E8" s="27"/>
      <c r="F8" s="28"/>
      <c r="G8" s="23">
        <f>G6</f>
        <v>65.59</v>
      </c>
      <c r="H8" s="29"/>
    </row>
    <row r="9" s="7" customFormat="1" ht="33" customHeight="1" spans="1:8">
      <c r="A9" s="18" t="s">
        <v>16</v>
      </c>
      <c r="B9" s="19"/>
      <c r="C9" s="28"/>
      <c r="D9" s="28"/>
      <c r="E9" s="28"/>
      <c r="F9" s="28"/>
      <c r="G9" s="28"/>
      <c r="H9" s="29"/>
    </row>
    <row r="10" s="7" customFormat="1" ht="33" customHeight="1" spans="1:8">
      <c r="A10" s="13">
        <v>2.1</v>
      </c>
      <c r="B10" s="30" t="s">
        <v>17</v>
      </c>
      <c r="C10" s="28"/>
      <c r="D10" s="28"/>
      <c r="E10" s="28"/>
      <c r="F10" s="23">
        <f>G8*0.02</f>
        <v>1.3118</v>
      </c>
      <c r="G10" s="23">
        <f t="shared" ref="G10:G16" si="0">F10</f>
        <v>1.3118</v>
      </c>
      <c r="H10" s="29"/>
    </row>
    <row r="11" s="7" customFormat="1" ht="33" customHeight="1" spans="1:8">
      <c r="A11" s="13">
        <v>2.2</v>
      </c>
      <c r="B11" s="30" t="s">
        <v>18</v>
      </c>
      <c r="C11" s="28"/>
      <c r="D11" s="28"/>
      <c r="E11" s="28"/>
      <c r="F11" s="23">
        <f>G8*0.01</f>
        <v>0.6559</v>
      </c>
      <c r="G11" s="23">
        <f t="shared" si="0"/>
        <v>0.6559</v>
      </c>
      <c r="H11" s="29"/>
    </row>
    <row r="12" s="7" customFormat="1" ht="33" customHeight="1" spans="1:8">
      <c r="A12" s="13">
        <v>2.3</v>
      </c>
      <c r="B12" s="30" t="s">
        <v>19</v>
      </c>
      <c r="C12" s="28"/>
      <c r="D12" s="28"/>
      <c r="E12" s="28"/>
      <c r="F12" s="23">
        <f>G8*0.015</f>
        <v>0.98385</v>
      </c>
      <c r="G12" s="23">
        <f t="shared" si="0"/>
        <v>0.98385</v>
      </c>
      <c r="H12" s="29"/>
    </row>
    <row r="13" s="7" customFormat="1" ht="47" customHeight="1" spans="1:8">
      <c r="A13" s="13">
        <v>2.4</v>
      </c>
      <c r="B13" s="30" t="s">
        <v>20</v>
      </c>
      <c r="C13" s="28"/>
      <c r="D13" s="28"/>
      <c r="E13" s="28"/>
      <c r="F13" s="23">
        <f>G8*0.006</f>
        <v>0.39354</v>
      </c>
      <c r="G13" s="23">
        <f t="shared" si="0"/>
        <v>0.39354</v>
      </c>
      <c r="H13" s="29"/>
    </row>
    <row r="14" s="7" customFormat="1" ht="47" customHeight="1" spans="1:8">
      <c r="A14" s="13">
        <v>2.5</v>
      </c>
      <c r="B14" s="30" t="s">
        <v>21</v>
      </c>
      <c r="C14" s="28"/>
      <c r="D14" s="28"/>
      <c r="E14" s="28"/>
      <c r="F14" s="23">
        <f>G8*0.005</f>
        <v>0.32795</v>
      </c>
      <c r="G14" s="23">
        <f t="shared" si="0"/>
        <v>0.32795</v>
      </c>
      <c r="H14" s="29"/>
    </row>
    <row r="15" s="7" customFormat="1" ht="33" customHeight="1" spans="1:8">
      <c r="A15" s="13">
        <v>2.6</v>
      </c>
      <c r="B15" s="30" t="s">
        <v>22</v>
      </c>
      <c r="C15" s="28"/>
      <c r="D15" s="28"/>
      <c r="E15" s="28"/>
      <c r="F15" s="23">
        <f>G8*0.003</f>
        <v>0.19677</v>
      </c>
      <c r="G15" s="23">
        <f t="shared" si="0"/>
        <v>0.19677</v>
      </c>
      <c r="H15" s="29"/>
    </row>
    <row r="16" s="7" customFormat="1" ht="33" customHeight="1" spans="1:8">
      <c r="A16" s="13"/>
      <c r="B16" s="26" t="s">
        <v>23</v>
      </c>
      <c r="C16" s="28"/>
      <c r="D16" s="28"/>
      <c r="E16" s="28"/>
      <c r="F16" s="23">
        <f>SUM(F10:F15)-0.02</f>
        <v>3.84981</v>
      </c>
      <c r="G16" s="23">
        <f t="shared" si="0"/>
        <v>3.84981</v>
      </c>
      <c r="H16" s="29"/>
    </row>
    <row r="17" s="7" customFormat="1" ht="33" customHeight="1" spans="1:8">
      <c r="A17" s="31" t="s">
        <v>24</v>
      </c>
      <c r="B17" s="32"/>
      <c r="C17" s="33"/>
      <c r="D17" s="33"/>
      <c r="E17" s="34"/>
      <c r="F17" s="35"/>
      <c r="G17" s="36">
        <f>G16+G8</f>
        <v>69.43981</v>
      </c>
      <c r="H17" s="37"/>
    </row>
  </sheetData>
  <mergeCells count="8">
    <mergeCell ref="A1:H1"/>
    <mergeCell ref="A2:H2"/>
    <mergeCell ref="C3:G3"/>
    <mergeCell ref="A5:B5"/>
    <mergeCell ref="A9:B9"/>
    <mergeCell ref="A17:B17"/>
    <mergeCell ref="A3:A4"/>
    <mergeCell ref="B3:B4"/>
  </mergeCells>
  <printOptions horizontalCentered="1"/>
  <pageMargins left="0.275" right="0.196527777777778" top="0.590277777777778" bottom="0.708333333333333" header="0.156944444444444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A1" sqref="A1:E1"/>
    </sheetView>
  </sheetViews>
  <sheetFormatPr defaultColWidth="9" defaultRowHeight="13.5"/>
  <cols>
    <col min="1" max="1" width="5.81666666666667" style="2" customWidth="1"/>
    <col min="2" max="2" width="41.0916666666667" style="2" customWidth="1"/>
    <col min="3" max="3" width="23.4666666666667" style="2" customWidth="1"/>
    <col min="4" max="4" width="16.9083333333333" style="2" customWidth="1"/>
    <col min="5" max="5" width="23.6333333333333" style="2" customWidth="1"/>
    <col min="6" max="16384" width="9" style="2"/>
  </cols>
  <sheetData>
    <row r="1" ht="55" customHeight="1" spans="1:5">
      <c r="A1" s="3" t="s">
        <v>25</v>
      </c>
      <c r="B1" s="3"/>
      <c r="C1" s="3"/>
      <c r="D1" s="3"/>
      <c r="E1" s="3"/>
    </row>
    <row r="2" s="1" customFormat="1" ht="29" customHeight="1" spans="1:5">
      <c r="A2" s="4" t="s">
        <v>2</v>
      </c>
      <c r="B2" s="4" t="s">
        <v>26</v>
      </c>
      <c r="C2" s="4" t="s">
        <v>27</v>
      </c>
      <c r="D2" s="4" t="s">
        <v>28</v>
      </c>
      <c r="E2" s="4" t="s">
        <v>29</v>
      </c>
    </row>
    <row r="3" ht="78" customHeight="1" spans="1:5">
      <c r="A3" s="5">
        <v>1</v>
      </c>
      <c r="B3" s="5" t="s">
        <v>30</v>
      </c>
      <c r="C3" s="6" t="s">
        <v>31</v>
      </c>
      <c r="D3" s="5">
        <v>162742.03</v>
      </c>
      <c r="E3" s="6" t="s">
        <v>32</v>
      </c>
    </row>
    <row r="4" ht="54" customHeight="1" spans="1:16384">
      <c r="A4" s="5">
        <v>2</v>
      </c>
      <c r="B4" s="5" t="s">
        <v>33</v>
      </c>
      <c r="C4" s="6" t="s">
        <v>31</v>
      </c>
      <c r="D4" s="5">
        <v>58382.4</v>
      </c>
      <c r="E4" s="6" t="s">
        <v>34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ht="33" customHeight="1" spans="1:16384">
      <c r="A5" s="5">
        <v>3</v>
      </c>
      <c r="B5" s="5" t="s">
        <v>35</v>
      </c>
      <c r="C5" s="5" t="s">
        <v>36</v>
      </c>
      <c r="D5" s="5">
        <v>101481.05</v>
      </c>
      <c r="E5" s="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ht="33" customHeight="1" spans="1:16384">
      <c r="A6" s="5">
        <v>4</v>
      </c>
      <c r="B6" s="5"/>
      <c r="C6" s="5"/>
      <c r="D6" s="5"/>
      <c r="E6" s="5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ht="33" customHeight="1" spans="1:16384">
      <c r="A7" s="5">
        <v>5</v>
      </c>
      <c r="B7" s="5"/>
      <c r="C7" s="5"/>
      <c r="D7" s="5"/>
      <c r="E7" s="5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ht="23" customHeight="1" spans="1:16384">
      <c r="A8" s="5" t="s">
        <v>37</v>
      </c>
      <c r="B8" s="5"/>
      <c r="C8" s="5"/>
      <c r="D8" s="5">
        <f>SUM(D3:D5)</f>
        <v>322605.48</v>
      </c>
      <c r="E8" s="5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ht="23" customHeight="1" spans="6:16384"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ht="23" customHeight="1" spans="6:16384"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</sheetData>
  <mergeCells count="2">
    <mergeCell ref="A1:E1"/>
    <mergeCell ref="A8:C8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WPS_1178778167</cp:lastModifiedBy>
  <dcterms:created xsi:type="dcterms:W3CDTF">2017-09-13T02:16:00Z</dcterms:created>
  <dcterms:modified xsi:type="dcterms:W3CDTF">2024-04-28T09:01:04Z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KSORubyTemplateID" linkTarget="0">
    <vt:lpwstr>11</vt:lpwstr>
  </property>
  <property fmtid="{D5CDD505-2E9C-101B-9397-08002B2CF9AE}" pid="4" name="ICV">
    <vt:lpwstr>DBBD9177D12E4CB9A75C464F90392089_13</vt:lpwstr>
  </property>
</Properties>
</file>