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汇总表" sheetId="2" r:id="rId1"/>
    <sheet name="预算表" sheetId="1" r:id="rId2"/>
  </sheets>
  <definedNames>
    <definedName name="_xlnm.Print_Titles" localSheetId="1">预算表!$1:$3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<sst xmlns="http://schemas.openxmlformats.org/spreadsheetml/2006/main" count="114" uniqueCount="80">
  <si>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平罗县2024年取水口监测计量体系建设工程汇总表</t>
  </si>
  <si>
    <t>单位：万元</t>
  </si>
  <si>
    <t>序号</t>
  </si>
  <si>
    <t>工程费用或名称</t>
  </si>
  <si>
    <t>单位</t>
  </si>
  <si>
    <t>数量</t>
  </si>
  <si>
    <t>单价</t>
  </si>
  <si>
    <t>合计</t>
  </si>
  <si>
    <t>备注</t>
  </si>
  <si>
    <t>一</t>
  </si>
  <si>
    <t>工程直接费</t>
  </si>
  <si>
    <t>套</t>
  </si>
  <si>
    <t>二</t>
  </si>
  <si>
    <t>独立费用</t>
  </si>
  <si>
    <t>建设管理费</t>
  </si>
  <si>
    <t>元</t>
  </si>
  <si>
    <t>设计费用</t>
  </si>
  <si>
    <t>工程监理费</t>
  </si>
  <si>
    <t>三</t>
  </si>
  <si>
    <t>其他费用</t>
  </si>
  <si>
    <t>安全文明施工费</t>
  </si>
  <si>
    <t>平罗县2023年度取水口取水监测计量预算表</t>
  </si>
  <si>
    <t>工程名称：平罗县2024年取水计量监测体系建设项目</t>
  </si>
  <si>
    <t>单位：元</t>
  </si>
  <si>
    <t>分项名称及参数</t>
  </si>
  <si>
    <t>电磁流量计：</t>
  </si>
  <si>
    <t>台</t>
  </si>
  <si>
    <t>1、口径：DN80；2、测量性能：精确度:±2%FS；标定:出厂标定；显示:LCD液晶显示；3.输出：数字通讯:RS485；通信输出:MODBUSRS485；模拟量输出:隔离4-20mA。4.供电：交流供电:220VAC±10%， 24VDC；5.物理性能：连接方式:法兰连接；公称压力:1.0MPa。</t>
  </si>
  <si>
    <t>质保期1年。</t>
  </si>
  <si>
    <t>电磁流量计法兰及安装辅材、管道改造</t>
  </si>
  <si>
    <t>DTU模块：</t>
  </si>
  <si>
    <t>通信：支持移动2G/LTECat-1/支持联通2G/LTECat-1/支持电信LTECat-1；电源：供电范围9V~36V；工作电流：平均21mA-50mA，最大：54mA(12V)；SIM/USIM卡及内置SIM卡：3V/1.8VSIM卡槽，2FF规格，支持内置贴片eSIM卡；温度范围：工作温度：-25℃~+75℃；技术规范：TDD-LTE，3GPPRelease13CAT1下行7.5Mbps，上行1Mbps</t>
  </si>
  <si>
    <r>
      <rPr>
        <sz val="10.5"/>
        <color theme="1"/>
        <rFont val="仿宋"/>
        <charset val="134"/>
      </rPr>
      <t>FDD-LTE，3GPPRelease13CAT1下行10Mbps，上行5Mbps；GSM</t>
    </r>
    <r>
      <rPr>
        <sz val="10.5"/>
        <color theme="1"/>
        <rFont val="宋体"/>
        <charset val="134"/>
      </rPr>
      <t> </t>
    </r>
    <r>
      <rPr>
        <sz val="10.5"/>
        <color theme="1"/>
        <rFont val="仿宋"/>
        <charset val="134"/>
      </rPr>
      <t>GPRSClass12下行速率384kbps上行速率128kbps；频段：</t>
    </r>
  </si>
  <si>
    <t>TDD-LTE，Band38/39/40/41；FDD-LTE，Band1/3/5/8；GSM，Band3/8；</t>
  </si>
  <si>
    <t>功率等级：TDD-LTE：Band38/39/40/41	+23dBm(Powerclass3)</t>
  </si>
  <si>
    <t>FDD-LTE：Band1/3/5/8，+23dBm(Powerclass3)</t>
  </si>
  <si>
    <t>GSMBand8，+33dBm(Powerclass4)</t>
  </si>
  <si>
    <t>GSMBand3，+30dBm(Powerclass1)</t>
  </si>
  <si>
    <t>软件功能：</t>
  </si>
  <si>
    <t>工作模式，透传模式、HTTPD模式、短信透传模式、MQTT模式     设置指令，AT+命令结构</t>
  </si>
  <si>
    <t>网络协议，TCP/UDP/DNS/FTP/HTTP/MQTT</t>
  </si>
  <si>
    <t>SSl/TLS加密：支持HTTPS/MQTTS加密，可选双向证书校验</t>
  </si>
  <si>
    <t>Socket数量，4路，另支持4路Socket备份</t>
  </si>
  <si>
    <t>用户配置，串口AT指令、网络AT指令、短信AT指令</t>
  </si>
  <si>
    <t>心跳数据包，支持自定义心跳包/SN心跳包/ICCID心跳包/IMEI心跳包心跳包/LBS注册包机制，支持自定义注册包/SN注册包/ICCID注册包/IMEI注册包</t>
  </si>
  <si>
    <t>其他功能，支持套接字分发、FTP他升级、FOTA升级、基站定位、NTP校时功能；含RS485串口，质保期1年。</t>
  </si>
  <si>
    <t>控制变压器：</t>
  </si>
  <si>
    <t>1、容量：100VA</t>
  </si>
  <si>
    <t>2、工作模式：AC380V变AC220V等</t>
  </si>
  <si>
    <t>（含配件、运输费及安装费）</t>
  </si>
  <si>
    <t>电源适配器：</t>
  </si>
  <si>
    <t>1、输入电压：180V-264Vac；</t>
  </si>
  <si>
    <t>2、输出电压：12Vdc；</t>
  </si>
  <si>
    <t>3、输出电流：2AMAX；</t>
  </si>
  <si>
    <t>微型断路器：</t>
  </si>
  <si>
    <t>个</t>
  </si>
  <si>
    <t>1、极数：3P</t>
  </si>
  <si>
    <t>2、电流：32A</t>
  </si>
  <si>
    <t>远程控制箱：</t>
  </si>
  <si>
    <t>1、规格：30cm（宽）*40cm（高）*16cm（深）</t>
  </si>
  <si>
    <t>2、材质：不锈钢</t>
  </si>
  <si>
    <t>3、功能：防雨防尘</t>
  </si>
  <si>
    <t>物联网卡流量包：</t>
  </si>
  <si>
    <t>流量费（1G/a，含5年的费用）</t>
  </si>
  <si>
    <t>数据接入：</t>
  </si>
  <si>
    <t>点位</t>
  </si>
  <si>
    <t>1、取水口在线监测计量基础数据抓包、透传及数据解析处理</t>
  </si>
  <si>
    <t>2、上传监控平台</t>
  </si>
  <si>
    <t>（含供电电线、信号传输线、运输费及安装费）</t>
  </si>
  <si>
    <t>控制箱立杆：</t>
  </si>
  <si>
    <t>1、规格： 70*3000mm</t>
  </si>
  <si>
    <t>2、材质：碳钢防腐</t>
  </si>
  <si>
    <t>3、防腐：涂刷乳白色烤漆</t>
  </si>
  <si>
    <t>4、安装方式：配套安装法兰及地笼</t>
  </si>
  <si>
    <t>（含螺丝、安装费、运输费等）</t>
  </si>
  <si>
    <t>立杆基础：</t>
  </si>
  <si>
    <t>1、控制箱立杆基础开挖</t>
  </si>
  <si>
    <t>2、控制箱立杆基础填埋等</t>
  </si>
  <si>
    <t>（含基础制作费、配件、运输费及安装费）</t>
  </si>
  <si>
    <t>设计费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</si>
</sst>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41">
    <font>
      <sz val="11"/>
      <color theme="1"/>
      <name val="等线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b/>
      <sz val="10.5"/>
      <color theme="1"/>
      <name val="仿宋"/>
      <charset val="134"/>
    </font>
    <font>
      <sz val="10.5"/>
      <color theme="1"/>
      <name val="宋体"/>
      <charset val="134"/>
    </font>
    <font>
      <sz val="10.5"/>
      <color theme="1"/>
      <name val="仿宋"/>
      <charset val="134"/>
    </font>
    <font>
      <sz val="10.5"/>
      <color theme="1"/>
      <name val="Times New Roman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9"/>
      <color theme="1"/>
      <name val="宋体"/>
      <charset val="134"/>
    </font>
    <font>
      <b/>
      <sz val="16"/>
      <color theme="1"/>
      <name val="黑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/>
    <xf numFmtId="0" fontId="10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wrapText="1"/>
    </xf>
    <xf numFmtId="9" fontId="9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76" fontId="1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/>
    </xf>
    <xf numFmtId="9" fontId="21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8" sqref="F8"/>
    </sheetView>
  </sheetViews>
  <sheetFormatPr defaultColWidth="9" defaultRowHeight="14.4" outlineLevelCol="6"/>
  <cols>
    <col min="1" max="1" width="5.75" customWidth="1"/>
    <col min="2" max="2" width="30.8796296296296" customWidth="1"/>
    <col min="3" max="3" width="8.75" customWidth="1"/>
    <col min="4" max="4" width="8.62962962962963" customWidth="1"/>
    <col min="6" max="7" width="12.6296296296296"/>
  </cols>
  <sheetData>
    <row r="1" ht="33" customHeight="1" spans="1:7">
      <c r="A1" s="57" t="s">
        <v>0</v>
      </c>
      <c r="B1" s="57"/>
      <c r="C1" s="57"/>
      <c r="D1" s="57"/>
      <c r="E1" s="57"/>
      <c r="F1" s="57"/>
      <c r="G1" s="57"/>
    </row>
    <row r="2" ht="24" customHeight="1" spans="1:7">
      <c r="A2" s="58"/>
      <c r="B2" s="58"/>
      <c r="C2" s="58"/>
      <c r="D2" s="58"/>
      <c r="E2" s="58"/>
      <c r="F2" s="59" t="s">
        <v>1</v>
      </c>
      <c r="G2" s="59"/>
    </row>
    <row r="3" ht="43" customHeight="1" spans="1:7">
      <c r="A3" s="60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</row>
    <row r="4" ht="43" customHeight="1" spans="1:7">
      <c r="A4" s="61" t="s">
        <v>9</v>
      </c>
      <c r="B4" s="62" t="s">
        <v>10</v>
      </c>
      <c r="C4" s="63" t="s">
        <v>11</v>
      </c>
      <c r="D4" s="62">
        <v>204</v>
      </c>
      <c r="E4" s="63"/>
      <c r="F4" s="64">
        <f>预算表!F4/10000</f>
        <v>288.252</v>
      </c>
      <c r="G4" s="63"/>
    </row>
    <row r="5" ht="43" customHeight="1" spans="1:7">
      <c r="A5" s="63" t="s">
        <v>12</v>
      </c>
      <c r="B5" s="62" t="s">
        <v>13</v>
      </c>
      <c r="C5" s="63"/>
      <c r="D5" s="62"/>
      <c r="E5" s="63"/>
      <c r="F5" s="64">
        <v>17.3</v>
      </c>
      <c r="G5" s="65">
        <f>F5/F11</f>
        <v>0.055314279429195</v>
      </c>
    </row>
    <row r="6" ht="43" customHeight="1" spans="1:7">
      <c r="A6" s="63">
        <v>1</v>
      </c>
      <c r="B6" s="63" t="s">
        <v>14</v>
      </c>
      <c r="C6" s="63" t="s">
        <v>15</v>
      </c>
      <c r="D6" s="66">
        <v>0.02</v>
      </c>
      <c r="E6" s="63"/>
      <c r="F6" s="64">
        <f>F4*D6</f>
        <v>5.76504</v>
      </c>
      <c r="G6" s="63"/>
    </row>
    <row r="7" ht="43" customHeight="1" spans="1:7">
      <c r="A7" s="63">
        <v>2</v>
      </c>
      <c r="B7" s="63" t="s">
        <v>16</v>
      </c>
      <c r="C7" s="63" t="s">
        <v>15</v>
      </c>
      <c r="D7" s="66">
        <v>0.02</v>
      </c>
      <c r="E7" s="63"/>
      <c r="F7" s="64">
        <f>F4*D7</f>
        <v>5.76504</v>
      </c>
      <c r="G7" s="63"/>
    </row>
    <row r="8" ht="43" customHeight="1" spans="1:7">
      <c r="A8" s="63">
        <v>3</v>
      </c>
      <c r="B8" s="63" t="s">
        <v>17</v>
      </c>
      <c r="C8" s="63" t="s">
        <v>15</v>
      </c>
      <c r="D8" s="66">
        <v>0.02</v>
      </c>
      <c r="E8" s="63"/>
      <c r="F8" s="64">
        <f>F4*D8</f>
        <v>5.76504</v>
      </c>
      <c r="G8" s="63"/>
    </row>
    <row r="9" ht="43" customHeight="1" spans="1:7">
      <c r="A9" s="63" t="s">
        <v>18</v>
      </c>
      <c r="B9" s="63" t="s">
        <v>19</v>
      </c>
      <c r="C9" s="63"/>
      <c r="D9" s="63"/>
      <c r="E9" s="63"/>
      <c r="F9" s="67">
        <f>F10</f>
        <v>7.2063</v>
      </c>
      <c r="G9" s="63"/>
    </row>
    <row r="10" ht="43" customHeight="1" spans="1:7">
      <c r="A10" s="63">
        <v>1</v>
      </c>
      <c r="B10" s="63" t="s">
        <v>20</v>
      </c>
      <c r="C10" s="63"/>
      <c r="D10" s="63"/>
      <c r="E10" s="63"/>
      <c r="F10" s="67">
        <f>预算表!F62/10000</f>
        <v>7.2063</v>
      </c>
      <c r="G10" s="63"/>
    </row>
    <row r="11" ht="43" customHeight="1" spans="1:7">
      <c r="A11" s="7" t="s">
        <v>7</v>
      </c>
      <c r="B11" s="7"/>
      <c r="C11" s="7"/>
      <c r="D11" s="63"/>
      <c r="E11" s="63"/>
      <c r="F11" s="68">
        <f>F4+F5+F9</f>
        <v>312.7583</v>
      </c>
      <c r="G11" s="63"/>
    </row>
  </sheetData>
  <mergeCells count="3">
    <mergeCell ref="A1:G1"/>
    <mergeCell ref="F2:G2"/>
    <mergeCell ref="A11:B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topLeftCell="A31" workbookViewId="0">
      <selection activeCell="B46" sqref="B46"/>
    </sheetView>
  </sheetViews>
  <sheetFormatPr defaultColWidth="9" defaultRowHeight="14.4" outlineLevelCol="6"/>
  <cols>
    <col min="1" max="1" width="4.62962962962963" style="1" customWidth="1"/>
    <col min="2" max="2" width="81.1111111111111" customWidth="1"/>
    <col min="3" max="3" width="6.5" customWidth="1"/>
    <col min="4" max="4" width="9.11111111111111" customWidth="1"/>
    <col min="5" max="5" width="11.3333333333333" customWidth="1"/>
    <col min="6" max="6" width="11.7777777777778" customWidth="1"/>
    <col min="7" max="7" width="7.5" customWidth="1"/>
  </cols>
  <sheetData>
    <row r="1" ht="29" customHeight="1" spans="1:7">
      <c r="A1" s="2" t="s">
        <v>21</v>
      </c>
      <c r="B1" s="2"/>
      <c r="C1" s="2"/>
      <c r="D1" s="2"/>
      <c r="E1" s="2"/>
      <c r="F1" s="2"/>
      <c r="G1" s="2"/>
    </row>
    <row r="2" ht="23" customHeight="1" spans="1:7">
      <c r="A2" s="3" t="s">
        <v>22</v>
      </c>
      <c r="B2" s="3"/>
      <c r="C2" s="3"/>
      <c r="D2" s="3"/>
      <c r="E2" s="3"/>
      <c r="F2" s="3"/>
      <c r="G2" s="4" t="s">
        <v>23</v>
      </c>
    </row>
    <row r="3" ht="18" customHeight="1" spans="1:7">
      <c r="A3" s="5" t="s">
        <v>2</v>
      </c>
      <c r="B3" s="6" t="s">
        <v>24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" customHeight="1" spans="1:7">
      <c r="A4" s="7" t="s">
        <v>9</v>
      </c>
      <c r="B4" s="8" t="s">
        <v>10</v>
      </c>
      <c r="C4" s="9"/>
      <c r="D4" s="9"/>
      <c r="E4" s="9"/>
      <c r="F4" s="10">
        <f>SUM(F5:F57)</f>
        <v>2882520</v>
      </c>
      <c r="G4" s="11"/>
    </row>
    <row r="5" ht="18" customHeight="1" spans="1:7">
      <c r="A5" s="12">
        <v>1</v>
      </c>
      <c r="B5" s="13" t="s">
        <v>25</v>
      </c>
      <c r="C5" s="14" t="s">
        <v>26</v>
      </c>
      <c r="D5" s="15">
        <v>204</v>
      </c>
      <c r="E5" s="15">
        <v>3000</v>
      </c>
      <c r="F5" s="15">
        <f>D5*E5</f>
        <v>612000</v>
      </c>
      <c r="G5" s="11"/>
    </row>
    <row r="6" ht="52" customHeight="1" spans="1:7">
      <c r="A6" s="12"/>
      <c r="B6" s="16" t="s">
        <v>27</v>
      </c>
      <c r="C6" s="17"/>
      <c r="D6" s="15"/>
      <c r="E6" s="15"/>
      <c r="F6" s="15"/>
      <c r="G6" s="11"/>
    </row>
    <row r="7" ht="16" customHeight="1" spans="1:7">
      <c r="A7" s="12"/>
      <c r="B7" s="18" t="s">
        <v>28</v>
      </c>
      <c r="C7" s="17"/>
      <c r="D7" s="15"/>
      <c r="E7" s="15"/>
      <c r="F7" s="15"/>
      <c r="G7" s="11"/>
    </row>
    <row r="8" ht="25" customHeight="1" spans="1:7">
      <c r="A8" s="19">
        <v>2</v>
      </c>
      <c r="B8" s="20" t="s">
        <v>29</v>
      </c>
      <c r="C8" s="14" t="s">
        <v>11</v>
      </c>
      <c r="D8" s="15">
        <v>204</v>
      </c>
      <c r="E8" s="15">
        <v>1000</v>
      </c>
      <c r="F8" s="15">
        <f>D8*E8</f>
        <v>204000</v>
      </c>
      <c r="G8" s="11"/>
    </row>
    <row r="9" ht="18" customHeight="1" spans="1:7">
      <c r="A9" s="21">
        <v>3</v>
      </c>
      <c r="B9" s="22" t="s">
        <v>30</v>
      </c>
      <c r="C9" s="23" t="s">
        <v>11</v>
      </c>
      <c r="D9" s="23">
        <v>204</v>
      </c>
      <c r="E9" s="23">
        <v>1450</v>
      </c>
      <c r="F9" s="23">
        <v>295800</v>
      </c>
      <c r="G9" s="23"/>
    </row>
    <row r="10" ht="63" customHeight="1" spans="1:7">
      <c r="A10" s="24"/>
      <c r="B10" s="25" t="s">
        <v>31</v>
      </c>
      <c r="C10" s="26"/>
      <c r="D10" s="26"/>
      <c r="E10" s="26"/>
      <c r="F10" s="26"/>
      <c r="G10" s="26"/>
    </row>
    <row r="11" ht="30" customHeight="1" spans="1:7">
      <c r="A11" s="24"/>
      <c r="B11" s="25" t="s">
        <v>32</v>
      </c>
      <c r="C11" s="26"/>
      <c r="D11" s="26"/>
      <c r="E11" s="26"/>
      <c r="F11" s="26"/>
      <c r="G11" s="26"/>
    </row>
    <row r="12" ht="18" customHeight="1" spans="1:7">
      <c r="A12" s="24"/>
      <c r="B12" s="25" t="s">
        <v>33</v>
      </c>
      <c r="C12" s="26"/>
      <c r="D12" s="26"/>
      <c r="E12" s="26"/>
      <c r="F12" s="26"/>
      <c r="G12" s="26"/>
    </row>
    <row r="13" ht="22" customHeight="1" spans="1:7">
      <c r="A13" s="24"/>
      <c r="B13" s="25" t="s">
        <v>34</v>
      </c>
      <c r="C13" s="26"/>
      <c r="D13" s="26"/>
      <c r="E13" s="26"/>
      <c r="F13" s="26"/>
      <c r="G13" s="26"/>
    </row>
    <row r="14" ht="18" customHeight="1" spans="1:7">
      <c r="A14" s="24"/>
      <c r="B14" s="25" t="s">
        <v>35</v>
      </c>
      <c r="C14" s="26"/>
      <c r="D14" s="26"/>
      <c r="E14" s="26"/>
      <c r="F14" s="26"/>
      <c r="G14" s="26"/>
    </row>
    <row r="15" ht="18" customHeight="1" spans="1:7">
      <c r="A15" s="24"/>
      <c r="B15" s="25" t="s">
        <v>36</v>
      </c>
      <c r="C15" s="26"/>
      <c r="D15" s="26"/>
      <c r="E15" s="26"/>
      <c r="F15" s="26"/>
      <c r="G15" s="26"/>
    </row>
    <row r="16" ht="18" customHeight="1" spans="1:7">
      <c r="A16" s="24"/>
      <c r="B16" s="25" t="s">
        <v>37</v>
      </c>
      <c r="C16" s="26"/>
      <c r="D16" s="26"/>
      <c r="E16" s="26"/>
      <c r="F16" s="26"/>
      <c r="G16" s="26"/>
    </row>
    <row r="17" ht="15" customHeight="1" spans="1:7">
      <c r="A17" s="24"/>
      <c r="B17" s="25" t="s">
        <v>38</v>
      </c>
      <c r="C17" s="26"/>
      <c r="D17" s="26"/>
      <c r="E17" s="26"/>
      <c r="F17" s="26"/>
      <c r="G17" s="26"/>
    </row>
    <row r="18" ht="17" customHeight="1" spans="1:7">
      <c r="A18" s="24"/>
      <c r="B18" s="25" t="s">
        <v>39</v>
      </c>
      <c r="C18" s="26"/>
      <c r="D18" s="26"/>
      <c r="E18" s="26"/>
      <c r="F18" s="26"/>
      <c r="G18" s="26"/>
    </row>
    <row r="19" ht="21" customHeight="1" spans="1:7">
      <c r="A19" s="24"/>
      <c r="B19" s="25" t="s">
        <v>40</v>
      </c>
      <c r="C19" s="26"/>
      <c r="D19" s="26"/>
      <c r="E19" s="26"/>
      <c r="F19" s="26"/>
      <c r="G19" s="26"/>
    </row>
    <row r="20" ht="22" customHeight="1" spans="1:7">
      <c r="A20" s="24"/>
      <c r="B20" s="25" t="s">
        <v>41</v>
      </c>
      <c r="C20" s="26"/>
      <c r="D20" s="26"/>
      <c r="E20" s="26"/>
      <c r="F20" s="26"/>
      <c r="G20" s="26"/>
    </row>
    <row r="21" ht="25" customHeight="1" spans="1:7">
      <c r="A21" s="27"/>
      <c r="B21" s="28" t="s">
        <v>42</v>
      </c>
      <c r="C21" s="29"/>
      <c r="D21" s="29"/>
      <c r="E21" s="29"/>
      <c r="F21" s="29"/>
      <c r="G21" s="29"/>
    </row>
    <row r="22" ht="21" customHeight="1" spans="1:7">
      <c r="A22" s="30"/>
      <c r="B22" s="25" t="s">
        <v>43</v>
      </c>
      <c r="C22" s="26"/>
      <c r="D22" s="31"/>
      <c r="E22" s="31"/>
      <c r="F22" s="31"/>
      <c r="G22" s="32"/>
    </row>
    <row r="23" ht="32" customHeight="1" spans="1:7">
      <c r="A23" s="30"/>
      <c r="B23" s="25" t="s">
        <v>44</v>
      </c>
      <c r="C23" s="26"/>
      <c r="D23" s="31"/>
      <c r="E23" s="31"/>
      <c r="F23" s="31"/>
      <c r="G23" s="32"/>
    </row>
    <row r="24" ht="28" customHeight="1" spans="1:7">
      <c r="A24" s="33"/>
      <c r="B24" s="28" t="s">
        <v>45</v>
      </c>
      <c r="C24" s="29"/>
      <c r="D24" s="34"/>
      <c r="E24" s="34"/>
      <c r="F24" s="34"/>
      <c r="G24" s="35"/>
    </row>
    <row r="25" ht="19" customHeight="1" spans="1:7">
      <c r="A25" s="36">
        <v>4</v>
      </c>
      <c r="B25" s="13" t="s">
        <v>46</v>
      </c>
      <c r="C25" s="37" t="s">
        <v>26</v>
      </c>
      <c r="D25" s="38">
        <v>204</v>
      </c>
      <c r="E25" s="38">
        <v>350</v>
      </c>
      <c r="F25" s="38">
        <f>D25*E25</f>
        <v>71400</v>
      </c>
      <c r="G25" s="39"/>
    </row>
    <row r="26" ht="18.75" customHeight="1" spans="1:7">
      <c r="A26" s="12"/>
      <c r="B26" s="16" t="s">
        <v>47</v>
      </c>
      <c r="C26" s="17"/>
      <c r="D26" s="15"/>
      <c r="E26" s="15"/>
      <c r="F26" s="15"/>
      <c r="G26" s="11"/>
    </row>
    <row r="27" ht="18" customHeight="1" spans="1:7">
      <c r="A27" s="12"/>
      <c r="B27" s="16" t="s">
        <v>48</v>
      </c>
      <c r="C27" s="17"/>
      <c r="D27" s="15"/>
      <c r="E27" s="15"/>
      <c r="F27" s="15"/>
      <c r="G27" s="11"/>
    </row>
    <row r="28" ht="22" customHeight="1" spans="1:7">
      <c r="A28" s="12"/>
      <c r="B28" s="18" t="s">
        <v>49</v>
      </c>
      <c r="C28" s="17"/>
      <c r="D28" s="15"/>
      <c r="E28" s="15"/>
      <c r="F28" s="15"/>
      <c r="G28" s="11"/>
    </row>
    <row r="29" ht="21" customHeight="1" spans="1:7">
      <c r="A29" s="12">
        <v>5</v>
      </c>
      <c r="B29" s="40" t="s">
        <v>50</v>
      </c>
      <c r="C29" s="14" t="s">
        <v>26</v>
      </c>
      <c r="D29" s="15">
        <v>204</v>
      </c>
      <c r="E29" s="15">
        <v>250</v>
      </c>
      <c r="F29" s="15">
        <f>D29*E29</f>
        <v>51000</v>
      </c>
      <c r="G29" s="11"/>
    </row>
    <row r="30" ht="18" customHeight="1" spans="1:7">
      <c r="A30" s="12"/>
      <c r="B30" s="16" t="s">
        <v>51</v>
      </c>
      <c r="C30" s="17"/>
      <c r="D30" s="15"/>
      <c r="E30" s="15"/>
      <c r="F30" s="15"/>
      <c r="G30" s="11"/>
    </row>
    <row r="31" ht="18.75" customHeight="1" spans="1:7">
      <c r="A31" s="12"/>
      <c r="B31" s="16" t="s">
        <v>52</v>
      </c>
      <c r="C31" s="17"/>
      <c r="D31" s="15"/>
      <c r="E31" s="15"/>
      <c r="F31" s="15"/>
      <c r="G31" s="11"/>
    </row>
    <row r="32" ht="18" customHeight="1" spans="1:7">
      <c r="A32" s="12"/>
      <c r="B32" s="16" t="s">
        <v>53</v>
      </c>
      <c r="C32" s="17"/>
      <c r="D32" s="15"/>
      <c r="E32" s="15"/>
      <c r="F32" s="15"/>
      <c r="G32" s="11"/>
    </row>
    <row r="33" ht="14" customHeight="1" spans="1:7">
      <c r="A33" s="12"/>
      <c r="B33" s="18" t="s">
        <v>49</v>
      </c>
      <c r="C33" s="17"/>
      <c r="D33" s="15"/>
      <c r="E33" s="15"/>
      <c r="F33" s="15"/>
      <c r="G33" s="11"/>
    </row>
    <row r="34" ht="19" customHeight="1" spans="1:7">
      <c r="A34" s="12">
        <v>6</v>
      </c>
      <c r="B34" s="40" t="s">
        <v>54</v>
      </c>
      <c r="C34" s="14" t="s">
        <v>55</v>
      </c>
      <c r="D34" s="15">
        <v>204</v>
      </c>
      <c r="E34" s="15">
        <v>80</v>
      </c>
      <c r="F34" s="15">
        <f>D34*E34</f>
        <v>16320</v>
      </c>
      <c r="G34" s="11"/>
    </row>
    <row r="35" ht="18" customHeight="1" spans="1:7">
      <c r="A35" s="12"/>
      <c r="B35" s="16" t="s">
        <v>56</v>
      </c>
      <c r="C35" s="17"/>
      <c r="D35" s="15"/>
      <c r="E35" s="15"/>
      <c r="F35" s="15"/>
      <c r="G35" s="11"/>
    </row>
    <row r="36" ht="21" customHeight="1" spans="1:7">
      <c r="A36" s="12"/>
      <c r="B36" s="16" t="s">
        <v>57</v>
      </c>
      <c r="C36" s="17"/>
      <c r="D36" s="15"/>
      <c r="E36" s="15"/>
      <c r="F36" s="15"/>
      <c r="G36" s="11"/>
    </row>
    <row r="37" ht="19" customHeight="1" spans="1:7">
      <c r="A37" s="12">
        <v>7</v>
      </c>
      <c r="B37" s="40" t="s">
        <v>58</v>
      </c>
      <c r="C37" s="14" t="s">
        <v>11</v>
      </c>
      <c r="D37" s="15">
        <v>204</v>
      </c>
      <c r="E37" s="15">
        <v>700</v>
      </c>
      <c r="F37" s="15">
        <f>D37*E37</f>
        <v>142800</v>
      </c>
      <c r="G37" s="11"/>
    </row>
    <row r="38" spans="1:7">
      <c r="A38" s="12"/>
      <c r="B38" s="16" t="s">
        <v>59</v>
      </c>
      <c r="C38" s="17"/>
      <c r="D38" s="15"/>
      <c r="E38" s="15"/>
      <c r="F38" s="15"/>
      <c r="G38" s="11"/>
    </row>
    <row r="39" ht="15" customHeight="1" spans="1:7">
      <c r="A39" s="12"/>
      <c r="B39" s="16" t="s">
        <v>60</v>
      </c>
      <c r="C39" s="17"/>
      <c r="D39" s="15"/>
      <c r="E39" s="15"/>
      <c r="F39" s="15"/>
      <c r="G39" s="11"/>
    </row>
    <row r="40" spans="1:7">
      <c r="A40" s="12"/>
      <c r="B40" s="16" t="s">
        <v>61</v>
      </c>
      <c r="C40" s="17"/>
      <c r="D40" s="15"/>
      <c r="E40" s="15"/>
      <c r="F40" s="15"/>
      <c r="G40" s="11"/>
    </row>
    <row r="41" ht="19" customHeight="1" spans="1:7">
      <c r="A41" s="12"/>
      <c r="B41" s="18" t="s">
        <v>49</v>
      </c>
      <c r="C41" s="17"/>
      <c r="D41" s="15"/>
      <c r="E41" s="15"/>
      <c r="F41" s="15"/>
      <c r="G41" s="11"/>
    </row>
    <row r="42" ht="20" customHeight="1" spans="1:7">
      <c r="A42" s="12">
        <v>8</v>
      </c>
      <c r="B42" s="40" t="s">
        <v>62</v>
      </c>
      <c r="C42" s="14" t="s">
        <v>11</v>
      </c>
      <c r="D42" s="15">
        <v>204</v>
      </c>
      <c r="E42" s="15">
        <v>1800</v>
      </c>
      <c r="F42" s="15">
        <f>D42*E42</f>
        <v>367200</v>
      </c>
      <c r="G42" s="11"/>
    </row>
    <row r="43" ht="26" customHeight="1" spans="1:7">
      <c r="A43" s="12"/>
      <c r="B43" s="41" t="s">
        <v>63</v>
      </c>
      <c r="C43" s="17"/>
      <c r="D43" s="15"/>
      <c r="E43" s="15"/>
      <c r="F43" s="15"/>
      <c r="G43" s="11"/>
    </row>
    <row r="44" spans="1:7">
      <c r="A44" s="12">
        <v>9</v>
      </c>
      <c r="B44" s="40" t="s">
        <v>64</v>
      </c>
      <c r="C44" s="14" t="s">
        <v>65</v>
      </c>
      <c r="D44" s="15">
        <v>204</v>
      </c>
      <c r="E44" s="15">
        <v>4200</v>
      </c>
      <c r="F44" s="15">
        <f>D44*E44</f>
        <v>856800</v>
      </c>
      <c r="G44" s="11"/>
    </row>
    <row r="45" ht="17" customHeight="1" spans="1:7">
      <c r="A45" s="12"/>
      <c r="B45" s="18" t="s">
        <v>66</v>
      </c>
      <c r="C45" s="17"/>
      <c r="D45" s="15"/>
      <c r="E45" s="15"/>
      <c r="F45" s="15"/>
      <c r="G45" s="11"/>
    </row>
    <row r="46" spans="1:7">
      <c r="A46" s="12"/>
      <c r="B46" s="16" t="s">
        <v>67</v>
      </c>
      <c r="C46" s="17"/>
      <c r="D46" s="15"/>
      <c r="E46" s="15"/>
      <c r="F46" s="15"/>
      <c r="G46" s="11"/>
    </row>
    <row r="47" spans="1:7">
      <c r="A47" s="12"/>
      <c r="B47" s="18" t="s">
        <v>68</v>
      </c>
      <c r="C47" s="17"/>
      <c r="D47" s="15"/>
      <c r="E47" s="15"/>
      <c r="F47" s="15"/>
      <c r="G47" s="11"/>
    </row>
    <row r="48" spans="1:7">
      <c r="A48" s="42">
        <v>10</v>
      </c>
      <c r="B48" s="40" t="s">
        <v>69</v>
      </c>
      <c r="C48" s="14" t="s">
        <v>55</v>
      </c>
      <c r="D48" s="15">
        <v>204</v>
      </c>
      <c r="E48" s="15">
        <v>500</v>
      </c>
      <c r="F48" s="15">
        <f>D48*E48</f>
        <v>102000</v>
      </c>
      <c r="G48" s="11"/>
    </row>
    <row r="49" spans="1:7">
      <c r="A49" s="42"/>
      <c r="B49" s="16" t="s">
        <v>70</v>
      </c>
      <c r="C49" s="17"/>
      <c r="D49" s="15"/>
      <c r="E49" s="15"/>
      <c r="F49" s="15"/>
      <c r="G49" s="11"/>
    </row>
    <row r="50" spans="1:7">
      <c r="A50" s="42"/>
      <c r="B50" s="16" t="s">
        <v>71</v>
      </c>
      <c r="C50" s="17"/>
      <c r="D50" s="15"/>
      <c r="E50" s="15"/>
      <c r="F50" s="15"/>
      <c r="G50" s="11"/>
    </row>
    <row r="51" ht="15" customHeight="1" spans="1:7">
      <c r="A51" s="42"/>
      <c r="B51" s="16" t="s">
        <v>72</v>
      </c>
      <c r="C51" s="17"/>
      <c r="D51" s="15"/>
      <c r="E51" s="15"/>
      <c r="F51" s="15"/>
      <c r="G51" s="11"/>
    </row>
    <row r="52" spans="1:7">
      <c r="A52" s="42"/>
      <c r="B52" s="18" t="s">
        <v>73</v>
      </c>
      <c r="C52" s="17"/>
      <c r="D52" s="15"/>
      <c r="E52" s="15"/>
      <c r="F52" s="15"/>
      <c r="G52" s="11"/>
    </row>
    <row r="53" spans="1:7">
      <c r="A53" s="42"/>
      <c r="B53" s="18" t="s">
        <v>74</v>
      </c>
      <c r="C53" s="17"/>
      <c r="D53" s="15"/>
      <c r="E53" s="15"/>
      <c r="F53" s="15"/>
      <c r="G53" s="11"/>
    </row>
    <row r="54" ht="17" customHeight="1" spans="1:7">
      <c r="A54" s="42">
        <v>11</v>
      </c>
      <c r="B54" s="40" t="s">
        <v>75</v>
      </c>
      <c r="C54" s="14" t="s">
        <v>55</v>
      </c>
      <c r="D54" s="15">
        <v>204</v>
      </c>
      <c r="E54" s="15">
        <v>800</v>
      </c>
      <c r="F54" s="15">
        <f>D54*E54</f>
        <v>163200</v>
      </c>
      <c r="G54" s="11"/>
    </row>
    <row r="55" ht="17" customHeight="1" spans="1:7">
      <c r="A55" s="42"/>
      <c r="B55" s="16" t="s">
        <v>76</v>
      </c>
      <c r="C55" s="17"/>
      <c r="D55" s="15"/>
      <c r="E55" s="15"/>
      <c r="F55" s="15"/>
      <c r="G55" s="11"/>
    </row>
    <row r="56" ht="17" customHeight="1" spans="1:7">
      <c r="A56" s="42"/>
      <c r="B56" s="18" t="s">
        <v>77</v>
      </c>
      <c r="C56" s="17"/>
      <c r="D56" s="15"/>
      <c r="E56" s="15"/>
      <c r="F56" s="15"/>
      <c r="G56" s="11"/>
    </row>
    <row r="57" ht="17" customHeight="1" spans="1:7">
      <c r="A57" s="42"/>
      <c r="B57" s="43" t="s">
        <v>78</v>
      </c>
      <c r="C57" s="17"/>
      <c r="D57" s="15"/>
      <c r="E57" s="15"/>
      <c r="F57" s="15"/>
      <c r="G57" s="11"/>
    </row>
    <row r="58" ht="18" customHeight="1" spans="1:7">
      <c r="A58" s="44" t="s">
        <v>12</v>
      </c>
      <c r="B58" s="44" t="s">
        <v>13</v>
      </c>
      <c r="C58" s="44"/>
      <c r="D58" s="6"/>
      <c r="E58" s="6"/>
      <c r="F58" s="44">
        <f>F59+F60+F61</f>
        <v>172951.2</v>
      </c>
      <c r="G58" s="11"/>
    </row>
    <row r="59" ht="23" customHeight="1" spans="1:7">
      <c r="A59" s="45">
        <v>1</v>
      </c>
      <c r="B59" s="46" t="s">
        <v>14</v>
      </c>
      <c r="C59" s="47" t="s">
        <v>15</v>
      </c>
      <c r="D59" s="48">
        <v>0.02</v>
      </c>
      <c r="E59" s="45"/>
      <c r="F59" s="49">
        <f>F4*D59</f>
        <v>57650.4</v>
      </c>
      <c r="G59" s="11"/>
    </row>
    <row r="60" ht="23" customHeight="1" spans="1:7">
      <c r="A60" s="45">
        <v>2</v>
      </c>
      <c r="B60" s="46" t="s">
        <v>79</v>
      </c>
      <c r="C60" s="50" t="s">
        <v>15</v>
      </c>
      <c r="D60" s="51">
        <v>0.02</v>
      </c>
      <c r="E60" s="45"/>
      <c r="F60" s="49">
        <f>F4*D60</f>
        <v>57650.4</v>
      </c>
      <c r="G60" s="11"/>
    </row>
    <row r="61" ht="23" customHeight="1" spans="1:7">
      <c r="A61" s="45">
        <v>3</v>
      </c>
      <c r="B61" s="46" t="s">
        <v>17</v>
      </c>
      <c r="C61" s="50" t="s">
        <v>15</v>
      </c>
      <c r="D61" s="48">
        <v>0.02</v>
      </c>
      <c r="E61" s="45"/>
      <c r="F61" s="49">
        <f>F4*D61</f>
        <v>57650.4</v>
      </c>
      <c r="G61" s="11"/>
    </row>
    <row r="62" ht="18" customHeight="1" spans="1:7">
      <c r="A62" s="44" t="s">
        <v>18</v>
      </c>
      <c r="B62" s="44" t="s">
        <v>19</v>
      </c>
      <c r="C62" s="11"/>
      <c r="D62" s="11"/>
      <c r="E62" s="11"/>
      <c r="F62" s="52">
        <f>F63</f>
        <v>72063</v>
      </c>
      <c r="G62" s="11"/>
    </row>
    <row r="63" ht="27" customHeight="1" spans="1:7">
      <c r="A63" s="52">
        <v>1</v>
      </c>
      <c r="B63" s="46" t="s">
        <v>20</v>
      </c>
      <c r="C63" s="50" t="s">
        <v>15</v>
      </c>
      <c r="D63" s="53">
        <v>0.025</v>
      </c>
      <c r="E63" s="11"/>
      <c r="F63" s="49">
        <f>F4*D63</f>
        <v>72063</v>
      </c>
      <c r="G63" s="11"/>
    </row>
    <row r="64" ht="19" customHeight="1" spans="1:7">
      <c r="A64" s="54" t="s">
        <v>7</v>
      </c>
      <c r="B64" s="55"/>
      <c r="C64" s="56" t="s">
        <v>15</v>
      </c>
      <c r="D64" s="55"/>
      <c r="E64" s="55"/>
      <c r="F64" s="56">
        <f>F58+F4+F62</f>
        <v>3127534.2</v>
      </c>
      <c r="G64" s="11"/>
    </row>
  </sheetData>
  <mergeCells count="68">
    <mergeCell ref="A1:G1"/>
    <mergeCell ref="A2:F2"/>
    <mergeCell ref="A64:B64"/>
    <mergeCell ref="A5:A7"/>
    <mergeCell ref="A9:A21"/>
    <mergeCell ref="A25:A28"/>
    <mergeCell ref="A29:A33"/>
    <mergeCell ref="A34:A36"/>
    <mergeCell ref="A37:A41"/>
    <mergeCell ref="A42:A43"/>
    <mergeCell ref="A44:A47"/>
    <mergeCell ref="A48:A53"/>
    <mergeCell ref="A54:A57"/>
    <mergeCell ref="C5:C7"/>
    <mergeCell ref="C9:C21"/>
    <mergeCell ref="C22:C24"/>
    <mergeCell ref="C25:C28"/>
    <mergeCell ref="C29:C33"/>
    <mergeCell ref="C34:C36"/>
    <mergeCell ref="C37:C41"/>
    <mergeCell ref="C42:C43"/>
    <mergeCell ref="C44:C47"/>
    <mergeCell ref="C48:C53"/>
    <mergeCell ref="C54:C57"/>
    <mergeCell ref="D5:D7"/>
    <mergeCell ref="D9:D21"/>
    <mergeCell ref="D22:D24"/>
    <mergeCell ref="D25:D28"/>
    <mergeCell ref="D29:D33"/>
    <mergeCell ref="D34:D36"/>
    <mergeCell ref="D37:D41"/>
    <mergeCell ref="D42:D43"/>
    <mergeCell ref="D44:D47"/>
    <mergeCell ref="D48:D53"/>
    <mergeCell ref="D54:D57"/>
    <mergeCell ref="E5:E7"/>
    <mergeCell ref="E9:E21"/>
    <mergeCell ref="E22:E24"/>
    <mergeCell ref="E25:E28"/>
    <mergeCell ref="E29:E33"/>
    <mergeCell ref="E34:E36"/>
    <mergeCell ref="E37:E41"/>
    <mergeCell ref="E42:E43"/>
    <mergeCell ref="E44:E47"/>
    <mergeCell ref="E48:E53"/>
    <mergeCell ref="E54:E57"/>
    <mergeCell ref="F5:F7"/>
    <mergeCell ref="F9:F21"/>
    <mergeCell ref="F22:F24"/>
    <mergeCell ref="F25:F28"/>
    <mergeCell ref="F29:F33"/>
    <mergeCell ref="F34:F36"/>
    <mergeCell ref="F37:F41"/>
    <mergeCell ref="F42:F43"/>
    <mergeCell ref="F44:F47"/>
    <mergeCell ref="F48:F53"/>
    <mergeCell ref="F54:F57"/>
    <mergeCell ref="G5:G7"/>
    <mergeCell ref="G9:G21"/>
    <mergeCell ref="G22:G24"/>
    <mergeCell ref="G25:G28"/>
    <mergeCell ref="G29:G33"/>
    <mergeCell ref="G34:G36"/>
    <mergeCell ref="G37:G41"/>
    <mergeCell ref="G42:G43"/>
    <mergeCell ref="G44:G47"/>
    <mergeCell ref="G48:G53"/>
    <mergeCell ref="G54:G57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原味三分甜</cp:lastModifiedBy>
  <dcterms:created xsi:type="dcterms:W3CDTF">2015-06-05T18:19:00Z</dcterms:created>
  <dcterms:modified xsi:type="dcterms:W3CDTF">2024-03-29T02:18:09Z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D20524CD637F40ADAFDEC6C6BC1A5E4A_13</vt:lpwstr>
  </property>
</Properties>
</file>