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40"/>
  </bookViews>
  <sheets>
    <sheet name="小表" sheetId="1" r:id="rId1"/>
  </sheets>
  <definedNames>
    <definedName name="_xlnm.Print_Titles" localSheetId="0">小表!$1:$4</definedName>
    <definedName name="_xlnm.Print_Area" localSheetId="0">小表!$A$1:$J$15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<sst xmlns="http://schemas.openxmlformats.org/spreadsheetml/2006/main" count="46" uniqueCount="35">
  <si>
    <t>工程概算表</t>
  </si>
  <si>
    <t>工程项目：平罗县沙湖旅游景区公交站台项目</t>
  </si>
  <si>
    <t>序号</t>
  </si>
  <si>
    <t>工程或费用名称</t>
  </si>
  <si>
    <t xml:space="preserve">  概  算  金  额（万元）</t>
  </si>
  <si>
    <t>技术经济指标（元）</t>
  </si>
  <si>
    <t>占投资额(%)</t>
  </si>
  <si>
    <t>土建工程费</t>
  </si>
  <si>
    <t>设备及
安装工程</t>
  </si>
  <si>
    <t>其他费用</t>
  </si>
  <si>
    <t>合计</t>
  </si>
  <si>
    <t>单位</t>
  </si>
  <si>
    <t>数量</t>
  </si>
  <si>
    <t>单位价值</t>
  </si>
  <si>
    <t>第一部分</t>
  </si>
  <si>
    <t>工程费用</t>
  </si>
  <si>
    <t>一</t>
  </si>
  <si>
    <t>公交站台</t>
  </si>
  <si>
    <t>个</t>
  </si>
  <si>
    <t xml:space="preserve"> </t>
  </si>
  <si>
    <t>土建工程</t>
  </si>
  <si>
    <t>二</t>
  </si>
  <si>
    <t>休息驿站</t>
  </si>
  <si>
    <t>第二部分</t>
  </si>
  <si>
    <t>建设单位管理费</t>
  </si>
  <si>
    <t>万元</t>
  </si>
  <si>
    <t>工程费用*2.0%</t>
  </si>
  <si>
    <t>设计费</t>
  </si>
  <si>
    <t>工程费用*3.5%</t>
  </si>
  <si>
    <t>预算评审费</t>
  </si>
  <si>
    <t>工程费用*0.8%</t>
  </si>
  <si>
    <t>工程监理费</t>
  </si>
  <si>
    <t>工程费用*2%</t>
  </si>
  <si>
    <t>第三部分</t>
  </si>
  <si>
    <t>项目总投资（一+二）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</si>
</sst>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;_鰀"/>
    <numFmt numFmtId="178" formatCode="0_ "/>
  </numFmts>
  <fonts count="28">
    <font>
      <sz val="11"/>
      <name val="宋体"/>
      <charset val="134"/>
    </font>
    <font>
      <sz val="11"/>
      <color indexed="8"/>
      <name val="宋体"/>
      <charset val="134"/>
    </font>
    <font>
      <sz val="8"/>
      <color indexed="8"/>
      <name val="宋体"/>
      <charset val="134"/>
    </font>
    <font>
      <sz val="10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9"/>
      <color indexed="8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view="pageBreakPreview" zoomScale="160" zoomScaleNormal="145" workbookViewId="0">
      <pane ySplit="4" topLeftCell="A5" activePane="bottomLeft" state="frozen"/>
      <selection/>
      <selection pane="bottomLeft" activeCell="E11" sqref="E11"/>
    </sheetView>
  </sheetViews>
  <sheetFormatPr defaultColWidth="9" defaultRowHeight="13.5"/>
  <cols>
    <col min="1" max="1" width="7.50833333333333" style="4" customWidth="1"/>
    <col min="2" max="2" width="16.3416666666667" style="5" customWidth="1"/>
    <col min="3" max="3" width="8.65" style="4" customWidth="1"/>
    <col min="4" max="4" width="8.13333333333333" style="4" customWidth="1"/>
    <col min="5" max="5" width="7.6" style="4" customWidth="1"/>
    <col min="6" max="6" width="8.50833333333333" style="4" customWidth="1"/>
    <col min="7" max="7" width="4" style="6" customWidth="1"/>
    <col min="8" max="8" width="8.74166666666667" style="7" customWidth="1"/>
    <col min="9" max="9" width="9.70833333333333" style="4" customWidth="1"/>
    <col min="10" max="10" width="11.3833333333333" style="6" customWidth="1"/>
    <col min="11" max="11" width="28.4666666666667" style="6" customWidth="1"/>
    <col min="12" max="12" width="14.1333333333333" style="4" customWidth="1"/>
    <col min="13" max="13" width="9" style="4"/>
    <col min="14" max="15" width="12.6333333333333" style="4"/>
    <col min="16" max="16" width="9" style="4"/>
    <col min="17" max="17" width="12.6333333333333" style="4"/>
    <col min="18" max="16384" width="9" style="4"/>
  </cols>
  <sheetData>
    <row r="1" s="1" customFormat="1" ht="28" customHeight="1" spans="1:11">
      <c r="A1" s="8" t="s">
        <v>0</v>
      </c>
      <c r="B1" s="8"/>
      <c r="C1" s="8"/>
      <c r="D1" s="8"/>
      <c r="E1" s="8"/>
      <c r="F1" s="8"/>
      <c r="G1" s="8"/>
      <c r="H1" s="9"/>
      <c r="I1" s="8"/>
      <c r="J1" s="26"/>
      <c r="K1" s="27"/>
    </row>
    <row r="2" s="2" customFormat="1" ht="15" customHeight="1" spans="1:11">
      <c r="A2" s="10" t="s">
        <v>1</v>
      </c>
      <c r="B2" s="11"/>
      <c r="C2" s="11"/>
      <c r="D2" s="11"/>
      <c r="E2" s="11"/>
      <c r="F2" s="11"/>
      <c r="G2" s="11"/>
      <c r="H2" s="12"/>
      <c r="I2" s="11"/>
      <c r="J2" s="28"/>
      <c r="K2" s="29"/>
    </row>
    <row r="3" s="3" customFormat="1" ht="19.5" customHeight="1" spans="1:11">
      <c r="A3" s="13" t="s">
        <v>2</v>
      </c>
      <c r="B3" s="13" t="s">
        <v>3</v>
      </c>
      <c r="C3" s="13" t="s">
        <v>4</v>
      </c>
      <c r="D3" s="13"/>
      <c r="E3" s="13"/>
      <c r="F3" s="13"/>
      <c r="G3" s="13" t="s">
        <v>5</v>
      </c>
      <c r="H3" s="14"/>
      <c r="I3" s="13"/>
      <c r="J3" s="13" t="s">
        <v>6</v>
      </c>
      <c r="K3" s="30"/>
    </row>
    <row r="4" s="3" customFormat="1" ht="23.25" customHeight="1" spans="1:11">
      <c r="A4" s="13"/>
      <c r="B4" s="13"/>
      <c r="C4" s="13" t="s">
        <v>7</v>
      </c>
      <c r="D4" s="13" t="s">
        <v>8</v>
      </c>
      <c r="E4" s="13" t="s">
        <v>9</v>
      </c>
      <c r="F4" s="13" t="s">
        <v>10</v>
      </c>
      <c r="G4" s="13" t="s">
        <v>11</v>
      </c>
      <c r="H4" s="14" t="s">
        <v>12</v>
      </c>
      <c r="I4" s="13" t="s">
        <v>13</v>
      </c>
      <c r="J4" s="13"/>
      <c r="K4" s="30"/>
    </row>
    <row r="5" ht="24.75" customHeight="1" spans="1:11">
      <c r="A5" s="15" t="s">
        <v>14</v>
      </c>
      <c r="B5" s="16" t="s">
        <v>15</v>
      </c>
      <c r="C5" s="17">
        <f>C6+C8</f>
        <v>33.106401</v>
      </c>
      <c r="D5" s="17">
        <f>D6+D8</f>
        <v>0</v>
      </c>
      <c r="E5" s="17">
        <f>E6+E8</f>
        <v>0</v>
      </c>
      <c r="F5" s="17">
        <f>C5+D5</f>
        <v>33.106401</v>
      </c>
      <c r="G5" s="17"/>
      <c r="H5" s="18"/>
      <c r="I5" s="18"/>
      <c r="J5" s="17">
        <f>F5/F15*100</f>
        <v>92.3361034164358</v>
      </c>
      <c r="K5" s="30"/>
    </row>
    <row r="6" s="4" customFormat="1" ht="24.75" customHeight="1" spans="1:11">
      <c r="A6" s="19" t="s">
        <v>16</v>
      </c>
      <c r="B6" s="20" t="s">
        <v>17</v>
      </c>
      <c r="C6" s="21">
        <f>C7</f>
        <v>16.891916</v>
      </c>
      <c r="D6" s="21">
        <f>SUM(D7:D7)</f>
        <v>0</v>
      </c>
      <c r="E6" s="21"/>
      <c r="F6" s="21">
        <f>C6+D6+E6</f>
        <v>16.891916</v>
      </c>
      <c r="G6" s="21" t="s">
        <v>18</v>
      </c>
      <c r="H6" s="22">
        <v>1</v>
      </c>
      <c r="I6" s="22" t="s">
        <v>19</v>
      </c>
      <c r="J6" s="31"/>
      <c r="K6" s="30"/>
    </row>
    <row r="7" s="4" customFormat="1" ht="24.75" customHeight="1" spans="1:11">
      <c r="A7" s="19">
        <v>1</v>
      </c>
      <c r="B7" s="20" t="s">
        <v>20</v>
      </c>
      <c r="C7" s="21">
        <f>H7*I7/10000</f>
        <v>16.891916</v>
      </c>
      <c r="D7" s="21"/>
      <c r="E7" s="21"/>
      <c r="F7" s="21" t="s">
        <v>19</v>
      </c>
      <c r="G7" s="23" t="s">
        <v>18</v>
      </c>
      <c r="H7" s="14">
        <f>H6</f>
        <v>1</v>
      </c>
      <c r="I7" s="22">
        <v>168919.16</v>
      </c>
      <c r="J7" s="31"/>
      <c r="K7" s="6"/>
    </row>
    <row r="8" s="4" customFormat="1" ht="24.75" customHeight="1" spans="1:14">
      <c r="A8" s="19" t="s">
        <v>21</v>
      </c>
      <c r="B8" s="20" t="s">
        <v>22</v>
      </c>
      <c r="C8" s="21">
        <f>SUM(C9:C9)</f>
        <v>16.214485</v>
      </c>
      <c r="D8" s="21">
        <f>SUM(D9:D9)</f>
        <v>0</v>
      </c>
      <c r="E8" s="21"/>
      <c r="F8" s="21">
        <f>C8+D8+E8</f>
        <v>16.214485</v>
      </c>
      <c r="G8" s="21" t="s">
        <v>18</v>
      </c>
      <c r="H8" s="22">
        <v>1</v>
      </c>
      <c r="I8" s="22" t="s">
        <v>19</v>
      </c>
      <c r="J8" s="31"/>
      <c r="K8" s="6"/>
      <c r="N8" s="1"/>
    </row>
    <row r="9" s="4" customFormat="1" ht="24.75" customHeight="1" spans="1:14">
      <c r="A9" s="19">
        <v>1</v>
      </c>
      <c r="B9" s="20" t="s">
        <v>20</v>
      </c>
      <c r="C9" s="21">
        <f>H9*I9/10000</f>
        <v>16.214485</v>
      </c>
      <c r="D9" s="21"/>
      <c r="E9" s="21"/>
      <c r="F9" s="21" t="s">
        <v>19</v>
      </c>
      <c r="G9" s="23" t="s">
        <v>18</v>
      </c>
      <c r="H9" s="14">
        <f>H8</f>
        <v>1</v>
      </c>
      <c r="I9" s="22">
        <v>162144.85</v>
      </c>
      <c r="J9" s="31"/>
      <c r="K9" s="6"/>
      <c r="N9" s="1"/>
    </row>
    <row r="10" ht="28.5" customHeight="1" spans="1:10">
      <c r="A10" s="15" t="s">
        <v>23</v>
      </c>
      <c r="B10" s="16" t="s">
        <v>9</v>
      </c>
      <c r="C10" s="17"/>
      <c r="D10" s="17"/>
      <c r="E10" s="17">
        <f>SUM(E11:E14)</f>
        <v>2.747831283</v>
      </c>
      <c r="F10" s="17">
        <f>E10</f>
        <v>2.747831283</v>
      </c>
      <c r="G10" s="24"/>
      <c r="H10" s="18"/>
      <c r="I10" s="32"/>
      <c r="J10" s="17">
        <f>F10/F15*100</f>
        <v>7.66389658356417</v>
      </c>
    </row>
    <row r="11" ht="28.5" customHeight="1" spans="1:10">
      <c r="A11" s="19">
        <v>1</v>
      </c>
      <c r="B11" s="20" t="s">
        <v>24</v>
      </c>
      <c r="C11" s="21"/>
      <c r="D11" s="21"/>
      <c r="E11" s="21">
        <f>F5*0.02</f>
        <v>0.66212802</v>
      </c>
      <c r="F11" s="21">
        <f>C11+D11+E11</f>
        <v>0.66212802</v>
      </c>
      <c r="G11" s="21" t="s">
        <v>25</v>
      </c>
      <c r="H11" s="14" t="s">
        <v>26</v>
      </c>
      <c r="I11" s="33"/>
      <c r="J11" s="34"/>
    </row>
    <row r="12" s="4" customFormat="1" ht="28.5" customHeight="1" spans="1:11">
      <c r="A12" s="19">
        <v>2</v>
      </c>
      <c r="B12" s="20" t="s">
        <v>27</v>
      </c>
      <c r="C12" s="21"/>
      <c r="D12" s="21"/>
      <c r="E12" s="21">
        <f>F5*0.035</f>
        <v>1.158724035</v>
      </c>
      <c r="F12" s="21">
        <f>E12</f>
        <v>1.158724035</v>
      </c>
      <c r="G12" s="21" t="s">
        <v>25</v>
      </c>
      <c r="H12" s="25" t="s">
        <v>28</v>
      </c>
      <c r="I12" s="35"/>
      <c r="J12" s="36"/>
      <c r="K12" s="6"/>
    </row>
    <row r="13" s="4" customFormat="1" ht="28.5" customHeight="1" spans="1:11">
      <c r="A13" s="19">
        <v>3</v>
      </c>
      <c r="B13" s="20" t="s">
        <v>29</v>
      </c>
      <c r="C13" s="21"/>
      <c r="D13" s="21"/>
      <c r="E13" s="21">
        <f>F5*0.008</f>
        <v>0.264851208</v>
      </c>
      <c r="F13" s="21">
        <f>E13</f>
        <v>0.264851208</v>
      </c>
      <c r="G13" s="21" t="s">
        <v>25</v>
      </c>
      <c r="H13" s="25" t="s">
        <v>30</v>
      </c>
      <c r="I13" s="35"/>
      <c r="J13" s="36"/>
      <c r="K13" s="6"/>
    </row>
    <row r="14" s="4" customFormat="1" ht="28.5" customHeight="1" spans="1:11">
      <c r="A14" s="19">
        <v>4</v>
      </c>
      <c r="B14" s="20" t="s">
        <v>31</v>
      </c>
      <c r="C14" s="21"/>
      <c r="D14" s="21"/>
      <c r="E14" s="21">
        <f>F5*0.02</f>
        <v>0.66212802</v>
      </c>
      <c r="F14" s="21">
        <f>C14+D14+E14</f>
        <v>0.66212802</v>
      </c>
      <c r="G14" s="21" t="s">
        <v>25</v>
      </c>
      <c r="H14" s="14" t="s">
        <v>32</v>
      </c>
      <c r="I14" s="33"/>
      <c r="J14" s="34"/>
      <c r="K14" s="6"/>
    </row>
    <row r="15" ht="29.25" customHeight="1" spans="1:10">
      <c r="A15" s="15" t="s">
        <v>33</v>
      </c>
      <c r="B15" s="16" t="s">
        <v>34</v>
      </c>
      <c r="C15" s="17">
        <f>C5</f>
        <v>33.106401</v>
      </c>
      <c r="D15" s="17">
        <f>D5</f>
        <v>0</v>
      </c>
      <c r="E15" s="17">
        <f>E10+E5</f>
        <v>2.747831283</v>
      </c>
      <c r="F15" s="17">
        <f>C15+D15+E15</f>
        <v>35.854232283</v>
      </c>
      <c r="G15" s="23"/>
      <c r="H15" s="14"/>
      <c r="I15" s="23"/>
      <c r="J15" s="37">
        <f>J5+J10</f>
        <v>100</v>
      </c>
    </row>
  </sheetData>
  <mergeCells count="12">
    <mergeCell ref="A1:J1"/>
    <mergeCell ref="A2:J2"/>
    <mergeCell ref="C3:F3"/>
    <mergeCell ref="G3:I3"/>
    <mergeCell ref="H11:J11"/>
    <mergeCell ref="H12:J12"/>
    <mergeCell ref="H13:J13"/>
    <mergeCell ref="H14:J14"/>
    <mergeCell ref="G15:I15"/>
    <mergeCell ref="A3:A4"/>
    <mergeCell ref="B3:B4"/>
    <mergeCell ref="J3:J4"/>
  </mergeCells>
  <printOptions horizontalCentered="1"/>
  <pageMargins left="0.55" right="0.51" top="0.39" bottom="0.51" header="0.35" footer="0.1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TEL-AN00a</dc:creator>
  <cp:lastModifiedBy>WPS_1178778167</cp:lastModifiedBy>
  <dcterms:created xsi:type="dcterms:W3CDTF">2019-11-13T02:21:00Z</dcterms:created>
  <dcterms:modified xsi:type="dcterms:W3CDTF">2024-03-04T07:42:45Z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BACE26C936A54F6A8AA9456868FD6C48_13</vt:lpwstr>
  </property>
  <property fmtid="{D5CDD505-2E9C-101B-9397-08002B2CF9AE}" pid="4" name="KSOReadingLayout">
    <vt:bool>true</vt:bool>
  </property>
</Properties>
</file>