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<sst xmlns="http://schemas.openxmlformats.org/spreadsheetml/2006/main" count="35" uniqueCount="31">
  <si>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投资概算审定表</t>
  </si>
  <si>
    <t>序号</t>
  </si>
  <si>
    <t>工程或费用名称</t>
  </si>
  <si>
    <t>数量</t>
  </si>
  <si>
    <t>单位</t>
  </si>
  <si>
    <t>总价（万元）</t>
  </si>
  <si>
    <t>单方造价（元）</t>
  </si>
  <si>
    <t>投资占比</t>
  </si>
  <si>
    <t>一</t>
  </si>
  <si>
    <t>工程直接费</t>
  </si>
  <si>
    <t>㎡</t>
  </si>
  <si>
    <t>土方工程</t>
  </si>
  <si>
    <t>土建工程</t>
  </si>
  <si>
    <t>绿化工程</t>
  </si>
  <si>
    <t>灌溉工程</t>
  </si>
  <si>
    <t>二</t>
  </si>
  <si>
    <t>工程建设其他费</t>
  </si>
  <si>
    <t>工程设计费</t>
  </si>
  <si>
    <t>工程设计费*2.5％</t>
  </si>
  <si>
    <t>工程监理费</t>
  </si>
  <si>
    <t>工程直接费*1.8％</t>
  </si>
  <si>
    <t>招标控制价编制费</t>
  </si>
  <si>
    <t>工程直接费*0.6％</t>
  </si>
  <si>
    <t>招投标服务费</t>
  </si>
  <si>
    <t>工程直接费*0.7％</t>
  </si>
  <si>
    <t>财务决算审核费</t>
  </si>
  <si>
    <t>工程直接费*0.2％</t>
  </si>
  <si>
    <t>工程结算审核费</t>
  </si>
  <si>
    <t>工程直接费*0.3％</t>
  </si>
  <si>
    <t>三</t>
  </si>
  <si>
    <t>总投资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</si>
</sst>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4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name val="微软雅黑"/>
      <charset val="134"/>
    </font>
    <font>
      <sz val="10"/>
      <name val="宋体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9" fontId="4" fillId="0" borderId="1" xfId="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view="pageBreakPreview" zoomScaleNormal="100" workbookViewId="0">
      <selection activeCell="F5" sqref="F5"/>
    </sheetView>
  </sheetViews>
  <sheetFormatPr defaultColWidth="9" defaultRowHeight="14.25" outlineLevelCol="6"/>
  <cols>
    <col min="1" max="1" width="5.89166666666667" customWidth="1"/>
    <col min="2" max="2" width="18" customWidth="1"/>
    <col min="3" max="3" width="16.225" customWidth="1"/>
    <col min="4" max="4" width="6" customWidth="1"/>
    <col min="5" max="5" width="14.8916666666667" customWidth="1"/>
    <col min="6" max="6" width="14.25" customWidth="1"/>
    <col min="7" max="7" width="9.775" customWidth="1"/>
    <col min="8" max="9" width="12.6333333333333"/>
    <col min="12" max="12" width="14.3333333333333"/>
  </cols>
  <sheetData>
    <row r="1" ht="35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37" customHeight="1" spans="1:7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 t="s">
        <v>7</v>
      </c>
    </row>
    <row r="3" s="1" customFormat="1" ht="34" customHeight="1" spans="1:7">
      <c r="A3" s="4" t="s">
        <v>8</v>
      </c>
      <c r="B3" s="4" t="s">
        <v>9</v>
      </c>
      <c r="C3" s="5">
        <v>35810</v>
      </c>
      <c r="D3" s="8" t="s">
        <v>10</v>
      </c>
      <c r="E3" s="6">
        <f>E4+E5+E6+E7</f>
        <v>288.96</v>
      </c>
      <c r="F3" s="6">
        <f>E3/C3*10000</f>
        <v>80.6925439821279</v>
      </c>
      <c r="G3" s="7">
        <f>E3/E15</f>
        <v>0.942507068803016</v>
      </c>
    </row>
    <row r="4" ht="34" customHeight="1" spans="1:7">
      <c r="A4" s="9">
        <v>1.1</v>
      </c>
      <c r="B4" s="9" t="s">
        <v>11</v>
      </c>
      <c r="C4" s="9">
        <v>35810</v>
      </c>
      <c r="D4" s="8" t="s">
        <v>10</v>
      </c>
      <c r="E4" s="10">
        <v>69.61</v>
      </c>
      <c r="F4" s="10">
        <f>E4/C4*10000</f>
        <v>19.4387042725496</v>
      </c>
      <c r="G4" s="11">
        <f>E4/E3</f>
        <v>0.240898394241417</v>
      </c>
    </row>
    <row r="5" ht="34" customHeight="1" spans="1:7">
      <c r="A5" s="12">
        <v>1.2</v>
      </c>
      <c r="B5" s="9" t="s">
        <v>12</v>
      </c>
      <c r="C5" s="9">
        <v>1907</v>
      </c>
      <c r="D5" s="8" t="s">
        <v>10</v>
      </c>
      <c r="E5" s="10">
        <v>90.87</v>
      </c>
      <c r="F5" s="10">
        <f>E5/C5*10000</f>
        <v>476.50760356581</v>
      </c>
      <c r="G5" s="11">
        <f>E5/E3</f>
        <v>0.314472591362126</v>
      </c>
    </row>
    <row r="6" ht="34" customHeight="1" spans="1:7">
      <c r="A6" s="12">
        <v>1.3</v>
      </c>
      <c r="B6" s="9" t="s">
        <v>13</v>
      </c>
      <c r="C6" s="9">
        <v>33129</v>
      </c>
      <c r="D6" s="8" t="s">
        <v>10</v>
      </c>
      <c r="E6" s="10">
        <v>104.06</v>
      </c>
      <c r="F6" s="10">
        <f>E6/C6*10000</f>
        <v>31.4105466509704</v>
      </c>
      <c r="G6" s="11">
        <f>E6/E3</f>
        <v>0.360119047619048</v>
      </c>
    </row>
    <row r="7" ht="34" customHeight="1" spans="1:7">
      <c r="A7" s="9">
        <v>1.4</v>
      </c>
      <c r="B7" s="9" t="s">
        <v>14</v>
      </c>
      <c r="C7" s="9">
        <v>33129</v>
      </c>
      <c r="D7" s="8" t="s">
        <v>10</v>
      </c>
      <c r="E7" s="10">
        <f>5.83+18.59</f>
        <v>24.42</v>
      </c>
      <c r="F7" s="10">
        <f>E7/C7*10000</f>
        <v>7.37118536629539</v>
      </c>
      <c r="G7" s="11">
        <f>E7/E3</f>
        <v>0.0845099667774086</v>
      </c>
    </row>
    <row r="8" s="1" customFormat="1" ht="40" customHeight="1" spans="1:7">
      <c r="A8" s="4" t="s">
        <v>15</v>
      </c>
      <c r="B8" s="4" t="s">
        <v>16</v>
      </c>
      <c r="C8" s="5"/>
      <c r="D8" s="5"/>
      <c r="E8" s="6">
        <f>E9+E10+E11+E12+E13+E14</f>
        <v>17.62656</v>
      </c>
      <c r="F8" s="6"/>
      <c r="G8" s="7">
        <f>E8/E15</f>
        <v>0.057492931196984</v>
      </c>
    </row>
    <row r="9" ht="34" customHeight="1" spans="1:7">
      <c r="A9" s="9">
        <v>1</v>
      </c>
      <c r="B9" s="9" t="s">
        <v>17</v>
      </c>
      <c r="C9" s="13" t="s">
        <v>18</v>
      </c>
      <c r="D9" s="9"/>
      <c r="E9" s="10">
        <f>E3*0.025</f>
        <v>7.224</v>
      </c>
      <c r="F9" s="10"/>
      <c r="G9" s="11"/>
    </row>
    <row r="10" ht="34" customHeight="1" spans="1:7">
      <c r="A10" s="9">
        <v>2</v>
      </c>
      <c r="B10" s="9" t="s">
        <v>19</v>
      </c>
      <c r="C10" s="13" t="s">
        <v>20</v>
      </c>
      <c r="D10" s="9"/>
      <c r="E10" s="10">
        <f>E3*0.018</f>
        <v>5.20128</v>
      </c>
      <c r="F10" s="10"/>
      <c r="G10" s="11"/>
    </row>
    <row r="11" ht="34" customHeight="1" spans="1:7">
      <c r="A11" s="9">
        <v>3</v>
      </c>
      <c r="B11" s="9" t="s">
        <v>21</v>
      </c>
      <c r="C11" s="13" t="s">
        <v>22</v>
      </c>
      <c r="D11" s="9"/>
      <c r="E11" s="10">
        <f>E3*0.006</f>
        <v>1.73376</v>
      </c>
      <c r="F11" s="10"/>
      <c r="G11" s="11"/>
    </row>
    <row r="12" ht="34" customHeight="1" spans="1:7">
      <c r="A12" s="9">
        <v>4</v>
      </c>
      <c r="B12" s="9" t="s">
        <v>23</v>
      </c>
      <c r="C12" s="13" t="s">
        <v>24</v>
      </c>
      <c r="D12" s="9"/>
      <c r="E12" s="10">
        <f>E3*0.007</f>
        <v>2.02272</v>
      </c>
      <c r="F12" s="10"/>
      <c r="G12" s="11"/>
    </row>
    <row r="13" ht="34" customHeight="1" spans="1:7">
      <c r="A13" s="9">
        <v>5</v>
      </c>
      <c r="B13" s="9" t="s">
        <v>25</v>
      </c>
      <c r="C13" s="13" t="s">
        <v>26</v>
      </c>
      <c r="D13" s="9"/>
      <c r="E13" s="10">
        <f>E3*0.002</f>
        <v>0.57792</v>
      </c>
      <c r="F13" s="10"/>
      <c r="G13" s="11"/>
    </row>
    <row r="14" customFormat="1" ht="37" customHeight="1" spans="1:7">
      <c r="A14" s="9">
        <v>6</v>
      </c>
      <c r="B14" s="9" t="s">
        <v>27</v>
      </c>
      <c r="C14" s="13" t="s">
        <v>28</v>
      </c>
      <c r="D14" s="9"/>
      <c r="E14" s="10">
        <f>E3*0.003</f>
        <v>0.86688</v>
      </c>
      <c r="F14" s="10"/>
      <c r="G14" s="11"/>
    </row>
    <row r="15" ht="37" customHeight="1" spans="1:7">
      <c r="A15" s="4" t="s">
        <v>29</v>
      </c>
      <c r="B15" s="14" t="s">
        <v>30</v>
      </c>
      <c r="C15" s="14"/>
      <c r="D15" s="14"/>
      <c r="E15" s="6">
        <f>E3+E8</f>
        <v>306.58656</v>
      </c>
      <c r="F15" s="15"/>
      <c r="G15" s="7">
        <v>1</v>
      </c>
    </row>
  </sheetData>
  <mergeCells count="2">
    <mergeCell ref="A1:G1"/>
    <mergeCell ref="B15:D15"/>
  </mergeCells>
  <pageMargins left="0.550694444444444" right="0.550694444444444" top="1.53541666666667" bottom="0.751388888888889" header="0.298611111111111" footer="0.298611111111111"/>
  <pageSetup paperSize="9" scale="10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 z</dc:creator>
  <cp:lastModifiedBy>Administrator</cp:lastModifiedBy>
  <dcterms:created xsi:type="dcterms:W3CDTF">2023-09-15T07:07:00Z</dcterms:created>
  <dcterms:modified xsi:type="dcterms:W3CDTF">2023-12-29T02:51:25Z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44F95B219835440EBE15680615884E6A_13</vt:lpwstr>
  </property>
  <property fmtid="{D5CDD505-2E9C-101B-9397-08002B2CF9AE}" pid="3" name="KSOProductBuildVer">
    <vt:lpwstr>2052-12.1.0.16120</vt:lpwstr>
  </property>
</Properties>
</file>