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Sheet1!$A$4:$P$49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<sst xmlns="http://schemas.openxmlformats.org/spreadsheetml/2006/main" count="317" uniqueCount="194">
  <si>
    <t>附表1：</t>
  </si>
  <si>
    <t>平罗县2024年中央财政衔接推进乡村振兴补助资金（提前下达批次）使用计划明细表</t>
  </si>
  <si>
    <t xml:space="preserve">                                                                                                               单位：万元</t>
  </si>
  <si>
    <t>序号</t>
  </si>
  <si>
    <t>项目状态（计划/储备）</t>
  </si>
  <si>
    <t>项目类型</t>
  </si>
  <si>
    <t>项目名称</t>
  </si>
  <si>
    <t>建设性质（新建、续建、改扩建）</t>
  </si>
  <si>
    <t>建设内容</t>
  </si>
  <si>
    <t>项目实施
地点</t>
  </si>
  <si>
    <t>建设期限(细化到月份)</t>
  </si>
  <si>
    <t>概算投资</t>
  </si>
  <si>
    <t>合同价</t>
  </si>
  <si>
    <t>2023年安排资金</t>
  </si>
  <si>
    <t>2024年计划投资</t>
  </si>
  <si>
    <t>中央衔接资金安排</t>
  </si>
  <si>
    <t>实施单位</t>
  </si>
  <si>
    <t>责任领导</t>
  </si>
  <si>
    <t>备注</t>
  </si>
  <si>
    <t>项目总数(30个)</t>
  </si>
  <si>
    <t>一、</t>
  </si>
  <si>
    <t>产业发展(22个）</t>
  </si>
  <si>
    <t xml:space="preserve">    产业占比</t>
  </si>
  <si>
    <t>（一）生产项目(16个）</t>
  </si>
  <si>
    <t>计划</t>
  </si>
  <si>
    <t>产业发展补助</t>
  </si>
  <si>
    <t>养殖补贴项目</t>
  </si>
  <si>
    <t>新建</t>
  </si>
  <si>
    <t>对脱贫户、监测户发展养殖业给予补贴。</t>
  </si>
  <si>
    <t>平罗县</t>
  </si>
  <si>
    <t>2023.10-2024.10</t>
  </si>
  <si>
    <t>乡村振兴服务中心</t>
  </si>
  <si>
    <t>王丽萍</t>
  </si>
  <si>
    <t>种植补贴项目</t>
  </si>
  <si>
    <t>对脱贫户、监测户发展种植业给予补贴。</t>
  </si>
  <si>
    <t>2024.01-2024.08</t>
  </si>
  <si>
    <t>种植业基地</t>
  </si>
  <si>
    <t>平罗县红崖子乡红瑞村沙漠瓜菜日光温室四期建设项目</t>
  </si>
  <si>
    <t>续建</t>
  </si>
  <si>
    <t>建设日光温室24座，配套供水、供电、道路等基础设施。</t>
  </si>
  <si>
    <t>红瑞村</t>
  </si>
  <si>
    <t>2023.02-2024.06</t>
  </si>
  <si>
    <t>平罗县红崖子乡人民政府</t>
  </si>
  <si>
    <t xml:space="preserve">李波
</t>
  </si>
  <si>
    <t>养殖业基地</t>
  </si>
  <si>
    <t>平罗县红崖子乡红翔新村肉牛养殖园区建设项目</t>
  </si>
  <si>
    <t>建设2栋牛舍，共计24户，1栋隔离牛舍，配套建设供水、供电、道路、草料场、精饲料间等。</t>
  </si>
  <si>
    <t>红翔新村</t>
  </si>
  <si>
    <t>2023.04-2024.09</t>
  </si>
  <si>
    <t>平罗县红崖子乡红翔新村肉羊养殖园区建设项目</t>
  </si>
  <si>
    <t>建设羊舍14座、隔离羊舍1座，预计养殖肉羊3000只。配套建设供水、供电、道路、草料场基础设施等。</t>
  </si>
  <si>
    <t>2023.04-2024.11</t>
  </si>
  <si>
    <t>平罗县红崖子乡红翔新村经果林种植项目</t>
  </si>
  <si>
    <t>红翔新村15条巷道内栽植568株杏树、1136株桃树、568株李子树。</t>
  </si>
  <si>
    <t>2023.06-2024.06</t>
  </si>
  <si>
    <t>平罗县崇富村设施蔬菜大棚三期项目</t>
  </si>
  <si>
    <t>新建日光温室12栋，总建筑面积18134平方米，其中：新建10栋单体日光温室建筑面积1312平方米/栋（长80米*宽16.4米），2栋连体温室建筑面积2507平方米/座（长78.1米*宽32.1米），总建筑面积5014平方米；敷设De110PE给水管580米，De90PE给水管200米，砌筑阀门井10座；安装水肥一体化设备12套；安装低压配电系统、照明插座系统、防雷接地系统等。</t>
  </si>
  <si>
    <t>崇富村</t>
  </si>
  <si>
    <t>2023.02-2024.08</t>
  </si>
  <si>
    <t>平罗县崇岗镇人民政府</t>
  </si>
  <si>
    <t xml:space="preserve">胡新华
</t>
  </si>
  <si>
    <t>平罗县渠口乡六羊村现代农业产业园区建设项目</t>
  </si>
  <si>
    <t>主要建设高标准日光温室11座，温室长100米，宽14.5米，屋脊高度4.80米，单座建筑面积1450平方米，总建筑面积为15950平方米，并配套水电路等基础设施。</t>
  </si>
  <si>
    <t>渠口乡
六羊村</t>
  </si>
  <si>
    <t>2023.03-2024.06</t>
  </si>
  <si>
    <t>平罗县渠口乡人民政府</t>
  </si>
  <si>
    <t xml:space="preserve">梁 静
</t>
  </si>
  <si>
    <t>平罗县黄渠桥镇永丰村种植园区建设项目</t>
  </si>
  <si>
    <t>计划新建钢结构粮食储存库房1座，面积500平方米，建设管理用房1间，面积80平方米，购买农用拖拉机1台及配套农机具等。</t>
  </si>
  <si>
    <t>黄渠桥镇永丰村</t>
  </si>
  <si>
    <t>2024.4-2024.10</t>
  </si>
  <si>
    <t>平罗县黄渠桥镇人民政府</t>
  </si>
  <si>
    <t xml:space="preserve">郭新惠
</t>
  </si>
  <si>
    <t>壮大村集体经济项目</t>
  </si>
  <si>
    <t>平罗县宝丰镇宝丰村菌菇产业园区日光温室建设一期项目</t>
  </si>
  <si>
    <t>项目建设80米*14.5米传统土墙温室大棚16座，配套建设耳房、供水、供电等基础设施。</t>
  </si>
  <si>
    <t>宝丰镇宝丰村</t>
  </si>
  <si>
    <t>2024.03-2024.12</t>
  </si>
  <si>
    <t>平罗县宝丰镇人民政府</t>
  </si>
  <si>
    <t xml:space="preserve">杜永昊
</t>
  </si>
  <si>
    <t>少数民族发展任务项目</t>
  </si>
  <si>
    <t>平罗县头闸镇永惠村标准化规模化肉牛养殖场建设项目</t>
  </si>
  <si>
    <t>该项目总占地约106亩，新建标准化牛棚32座，青贮池1座，建设管理室1间、兽医室1间、消毒室1间，饲料间1间，购置搅草机、磅秤等设备，配套建设场地硬化、供排水、电气工程等。</t>
  </si>
  <si>
    <t>头闸镇永惠村</t>
  </si>
  <si>
    <t>2024.05-2025.05</t>
  </si>
  <si>
    <t>平罗县头闸镇人民政府</t>
  </si>
  <si>
    <t xml:space="preserve">马亚西
</t>
  </si>
  <si>
    <t>平罗县红崖子乡红翔新村标准化瓜菜基地日光温室建设项目</t>
  </si>
  <si>
    <t>建设日光温室34座，长92米x宽14.5米19座，长80米x宽14.5米15座，配套供水、供电、道路等基础设施建设。</t>
  </si>
  <si>
    <t>2024.04-2025.06</t>
  </si>
  <si>
    <t>平罗县陶乐镇庙庙湖村奶牛养殖圈舍建设项目</t>
  </si>
  <si>
    <t>新建长224米宽32.4米的泌乳牛舍一栋，两侧新建长126米宽3.9米辅舍两栋，总建筑面积8240平米</t>
  </si>
  <si>
    <t>陶乐镇庙庙湖村</t>
  </si>
  <si>
    <t>2024.03-2025.05</t>
  </si>
  <si>
    <t>平罗县陶乐镇人民政府</t>
  </si>
  <si>
    <t xml:space="preserve">王斌
</t>
  </si>
  <si>
    <t>平罗县城关镇沿河村日光温室建设项目</t>
  </si>
  <si>
    <t>新建现代日光温室28座，棚宽均为16米（带墙体）其中：长100米3座；长80米10座；长130米15座。配套供水、供电、道路等基础设施建设。</t>
  </si>
  <si>
    <t>沿河村</t>
  </si>
  <si>
    <t>2023.10-2025.11</t>
  </si>
  <si>
    <t>平罗县城关镇人民政府</t>
  </si>
  <si>
    <t xml:space="preserve">李涛
</t>
  </si>
  <si>
    <t>休闲农业与乡村旅游</t>
  </si>
  <si>
    <t>平罗县通伏乡金堂桥村美丽乡村提升改造项目</t>
  </si>
  <si>
    <t>利用村庄村民闲置院落，建设大型采摘拱棚6座（74*16*5.4m）并配套供水、供电、道路等基础设施建设。</t>
  </si>
  <si>
    <t>金堂桥村</t>
  </si>
  <si>
    <t>2024.3-2024.11</t>
  </si>
  <si>
    <t>平罗县通伏乡人民政府</t>
  </si>
  <si>
    <t xml:space="preserve">刘奎
</t>
  </si>
  <si>
    <t>庭院经济项目</t>
  </si>
  <si>
    <t>林草基地建设</t>
  </si>
  <si>
    <t>平罗县陶乐治沙林场花棒良种培育建设项目</t>
  </si>
  <si>
    <t>计划建设1500亩高标准花棒培育基地，主要包括平茬复壮、清理枯死木、病虫害防治。配套抚育工具1套、森林消防设备1套、病虫害防治设备1套、种子加工调制设备、贮藏设备、质量检验设备1套、调查设备1套。</t>
  </si>
  <si>
    <t>平罗县陶乐治沙林场</t>
  </si>
  <si>
    <t>2024.01-2025.12</t>
  </si>
  <si>
    <t>平罗县自然资源局</t>
  </si>
  <si>
    <t>吴广贤</t>
  </si>
  <si>
    <t>欠发达国有林场巩固提升任务</t>
  </si>
  <si>
    <t>（二）加工流通项目（5个）</t>
  </si>
  <si>
    <t>农产品仓储保鲜冷链基础设施建设</t>
  </si>
  <si>
    <t>平罗县高仁乡八顷村瓜菜保鲜分拣冷链中心建设项目</t>
  </si>
  <si>
    <r>
      <rPr>
        <sz val="12"/>
        <rFont val="宋体"/>
        <charset val="134"/>
        <scheme val="minor"/>
      </rPr>
      <t>新建1栋占地面积为1728</t>
    </r>
    <r>
      <rPr>
        <sz val="12"/>
        <rFont val="宋体"/>
        <charset val="134"/>
      </rPr>
      <t>㎡的蔬菜分拣大棚；规格为72m*24m，厂房高6.55m；新建1栋960㎡的蔬菜保鲜库；规格为40m*24m，厂房高6.55m；新建200KV室外箱变1台；配套硬化路面1780.00㎡。</t>
    </r>
  </si>
  <si>
    <t>八顷村</t>
  </si>
  <si>
    <t>2023.04-2024.08</t>
  </si>
  <si>
    <t>平罗县高仁乡人民政府</t>
  </si>
  <si>
    <t xml:space="preserve">王苓苓
</t>
  </si>
  <si>
    <t>加工业</t>
  </si>
  <si>
    <t>平罗县宝丰镇饲草收贮加工配送一体化应用与示范项目</t>
  </si>
  <si>
    <t>项目总占地面积3.5亩，争建设饲料加工车间1座，草料棚1座，完善相关配套供水和供电设施等。</t>
  </si>
  <si>
    <t>宝丰镇
马家桥村</t>
  </si>
  <si>
    <t>平罗县姚伏镇许家桥村粮食加工仓储建设项目</t>
  </si>
  <si>
    <t>建设粮食仓储库房1座，共计2424.5㎡,场地混凝土硬化11535㎡；建设单层砖混结构房屋1座，137㎡；新建砖围墙395m。购置并安装100t地磅1台；。</t>
  </si>
  <si>
    <t>高路村</t>
  </si>
  <si>
    <t>2024.03-2025.06</t>
  </si>
  <si>
    <t>平罗县姚伏镇人民政府</t>
  </si>
  <si>
    <t xml:space="preserve">张  瑞
</t>
  </si>
  <si>
    <t>平罗县渠口乡银星村壮大村集体经济农机合作社项目</t>
  </si>
  <si>
    <t>将原银星小学校园教室改造扩建成砖混结构机械库3座；建设钢结构大棚1座，用来维修和临时停放机械等配套设施建设。</t>
  </si>
  <si>
    <t>渠口乡银星村</t>
  </si>
  <si>
    <t>2024.05-2024.11</t>
  </si>
  <si>
    <t>平罗县头闸镇头闸村冷链及仓储项目</t>
  </si>
  <si>
    <t>主要用于：新建保鲜库1座，规格为60米*30米；分拣中心1 栋，规格为35.5米*24.5米；遮阳棚1栋，管理用房1栋。场地硬化4746.35平方米，配套给排水工程、电气工程，内部分拣设备等。</t>
  </si>
  <si>
    <t>头闸镇头闸村</t>
  </si>
  <si>
    <t>（五）金融保险配套项目（1个）</t>
  </si>
  <si>
    <t>小额贷款贴息</t>
  </si>
  <si>
    <t>小额信贷贴息</t>
  </si>
  <si>
    <t>对脱贫户、监测对象发展产业所贷的小额信贷进行贴息。</t>
  </si>
  <si>
    <t>2023.10-2024.09</t>
  </si>
  <si>
    <t xml:space="preserve">王丽萍
</t>
  </si>
  <si>
    <t>二、</t>
  </si>
  <si>
    <t>就业项目（3个）</t>
  </si>
  <si>
    <t>（二）就业（2个）</t>
  </si>
  <si>
    <t>务工补助</t>
  </si>
  <si>
    <t>就业务工一次性交通补贴项目</t>
  </si>
  <si>
    <t>2024年外出务工脱贫人口（含监测对象）给予一次性交通补贴资金。</t>
  </si>
  <si>
    <t>2024.01-2024.12</t>
  </si>
  <si>
    <t>就业</t>
  </si>
  <si>
    <t>帮扶车间就业补助</t>
  </si>
  <si>
    <t>对吸纳脱贫户、监测户的帮扶车间及在帮扶车间就业的脱贫户、监测户给予补助。</t>
  </si>
  <si>
    <t>（五）公益性岗位(1个)</t>
  </si>
  <si>
    <t>公益性岗位</t>
  </si>
  <si>
    <t>乡村振兴公益性岗位补助</t>
  </si>
  <si>
    <r>
      <rPr>
        <sz val="12"/>
        <rFont val="宋体"/>
        <charset val="134"/>
        <scheme val="minor"/>
      </rPr>
      <t>用于2024年（脱贫户、监测对象）乡村振兴公益性岗位</t>
    </r>
    <r>
      <rPr>
        <sz val="12"/>
        <rFont val="宋体"/>
        <charset val="134"/>
      </rPr>
      <t>200人</t>
    </r>
    <r>
      <rPr>
        <sz val="12"/>
        <rFont val="宋体"/>
        <charset val="134"/>
        <scheme val="minor"/>
      </rPr>
      <t>左右补助资金。</t>
    </r>
  </si>
  <si>
    <t>2024年民生工程</t>
  </si>
  <si>
    <t>三、</t>
  </si>
  <si>
    <t>乡村建设行动（4个）</t>
  </si>
  <si>
    <t>（一）农村基础设施（4个）</t>
  </si>
  <si>
    <t>农村供水保障设施建设</t>
  </si>
  <si>
    <t>平罗县沙湖社区（前进农场）安全饮水水质提升改造工程</t>
  </si>
  <si>
    <t>改扩建</t>
  </si>
  <si>
    <r>
      <rPr>
        <sz val="12"/>
        <rFont val="宋体"/>
        <charset val="134"/>
      </rPr>
      <t>在包兰铁路以西片区，新建</t>
    </r>
    <r>
      <rPr>
        <sz val="12"/>
        <rFont val="Arial"/>
        <charset val="134"/>
      </rPr>
      <t>“</t>
    </r>
    <r>
      <rPr>
        <sz val="12"/>
        <rFont val="宋体"/>
        <charset val="134"/>
      </rPr>
      <t>一站部</t>
    </r>
    <r>
      <rPr>
        <sz val="12"/>
        <rFont val="Arial"/>
        <charset val="134"/>
      </rPr>
      <t>1</t>
    </r>
    <r>
      <rPr>
        <sz val="12"/>
        <rFont val="宋体"/>
        <charset val="134"/>
      </rPr>
      <t>队深井泵房至一站部</t>
    </r>
    <r>
      <rPr>
        <sz val="12"/>
        <rFont val="Arial"/>
        <charset val="134"/>
      </rPr>
      <t>3</t>
    </r>
    <r>
      <rPr>
        <sz val="12"/>
        <rFont val="宋体"/>
        <charset val="134"/>
      </rPr>
      <t>队段</t>
    </r>
    <r>
      <rPr>
        <sz val="12"/>
        <rFont val="Arial"/>
        <charset val="134"/>
      </rPr>
      <t>”</t>
    </r>
    <r>
      <rPr>
        <sz val="12"/>
        <rFont val="宋体"/>
        <charset val="134"/>
      </rPr>
      <t>配水主管，将一站部</t>
    </r>
    <r>
      <rPr>
        <sz val="12"/>
        <rFont val="Arial"/>
        <charset val="134"/>
      </rPr>
      <t>1</t>
    </r>
    <r>
      <rPr>
        <sz val="12"/>
        <rFont val="宋体"/>
        <charset val="134"/>
      </rPr>
      <t>队深井泵房与现状配水主管接通，新建</t>
    </r>
    <r>
      <rPr>
        <sz val="12"/>
        <rFont val="Arial"/>
        <charset val="134"/>
      </rPr>
      <t>dn160</t>
    </r>
    <r>
      <rPr>
        <sz val="12"/>
        <rFont val="宋体"/>
        <charset val="134"/>
      </rPr>
      <t>配水主管</t>
    </r>
    <r>
      <rPr>
        <sz val="12"/>
        <rFont val="Arial"/>
        <charset val="134"/>
      </rPr>
      <t>7000m</t>
    </r>
    <r>
      <rPr>
        <sz val="12"/>
        <rFont val="宋体"/>
        <charset val="134"/>
      </rPr>
      <t>，浇筑阀门井</t>
    </r>
    <r>
      <rPr>
        <sz val="12"/>
        <rFont val="Arial"/>
        <charset val="134"/>
      </rPr>
      <t>5</t>
    </r>
    <r>
      <rPr>
        <sz val="12"/>
        <rFont val="宋体"/>
        <charset val="134"/>
      </rPr>
      <t>座，安装</t>
    </r>
    <r>
      <rPr>
        <sz val="12"/>
        <rFont val="Arial"/>
        <charset val="134"/>
      </rPr>
      <t>DN150</t>
    </r>
    <r>
      <rPr>
        <sz val="12"/>
        <rFont val="宋体"/>
        <charset val="134"/>
      </rPr>
      <t>电磁流量计</t>
    </r>
    <r>
      <rPr>
        <sz val="12"/>
        <rFont val="Arial"/>
        <charset val="134"/>
      </rPr>
      <t>2</t>
    </r>
    <r>
      <rPr>
        <sz val="12"/>
        <rFont val="宋体"/>
        <charset val="134"/>
      </rPr>
      <t>组；在</t>
    </r>
    <r>
      <rPr>
        <sz val="12"/>
        <rFont val="Arial"/>
        <charset val="134"/>
      </rPr>
      <t>14</t>
    </r>
    <r>
      <rPr>
        <sz val="12"/>
        <rFont val="宋体"/>
        <charset val="134"/>
      </rPr>
      <t>个连队新建</t>
    </r>
    <r>
      <rPr>
        <sz val="12"/>
        <rFont val="Arial"/>
        <charset val="134"/>
      </rPr>
      <t>dn50</t>
    </r>
    <r>
      <rPr>
        <sz val="12"/>
        <rFont val="宋体"/>
        <charset val="134"/>
      </rPr>
      <t>巷道</t>
    </r>
    <r>
      <rPr>
        <sz val="12"/>
        <rFont val="Arial"/>
        <charset val="134"/>
      </rPr>
      <t>12200m</t>
    </r>
    <r>
      <rPr>
        <sz val="12"/>
        <rFont val="宋体"/>
        <charset val="134"/>
      </rPr>
      <t>、</t>
    </r>
    <r>
      <rPr>
        <sz val="12"/>
        <rFont val="Arial"/>
        <charset val="134"/>
      </rPr>
      <t>dn25</t>
    </r>
    <r>
      <rPr>
        <sz val="12"/>
        <rFont val="宋体"/>
        <charset val="134"/>
      </rPr>
      <t>入户管</t>
    </r>
    <r>
      <rPr>
        <sz val="12"/>
        <rFont val="Arial"/>
        <charset val="134"/>
      </rPr>
      <t>35360m</t>
    </r>
    <r>
      <rPr>
        <sz val="12"/>
        <rFont val="宋体"/>
        <charset val="134"/>
      </rPr>
      <t>，浇筑水表井</t>
    </r>
    <r>
      <rPr>
        <sz val="12"/>
        <rFont val="Arial"/>
        <charset val="134"/>
      </rPr>
      <t>109</t>
    </r>
    <r>
      <rPr>
        <sz val="12"/>
        <rFont val="宋体"/>
        <charset val="134"/>
      </rPr>
      <t>座、阀门井</t>
    </r>
    <r>
      <rPr>
        <sz val="12"/>
        <rFont val="Arial"/>
        <charset val="134"/>
      </rPr>
      <t>33</t>
    </r>
    <r>
      <rPr>
        <sz val="12"/>
        <rFont val="宋体"/>
        <charset val="134"/>
      </rPr>
      <t>座，安装智能远传水表</t>
    </r>
    <r>
      <rPr>
        <sz val="12"/>
        <rFont val="Arial"/>
        <charset val="134"/>
      </rPr>
      <t>742</t>
    </r>
    <r>
      <rPr>
        <sz val="12"/>
        <rFont val="宋体"/>
        <charset val="134"/>
      </rPr>
      <t>组。</t>
    </r>
  </si>
  <si>
    <t>前进农场14个连队</t>
  </si>
  <si>
    <t>2024.03-2024.10</t>
  </si>
  <si>
    <t>农业农村局</t>
  </si>
  <si>
    <t>万晓山</t>
  </si>
  <si>
    <t>平罗县河东地区生态移民供水改造项目（红翔村、庙庙湖村）</t>
  </si>
  <si>
    <t>红翔村：铺设DN125—DN50管道长3.4km，新建控制阀井5座、联户水表井43座、入户工程615户、安装智能远传水表615块。庙庙湖村：铺设DN160—DN63各级人饮管线长8.549km，新建控制阀井13座、联户水表井105座、入户工程1670户、安装智能远传水表1670块。</t>
  </si>
  <si>
    <t>红崖子红翔村，陶乐庙庙湖村</t>
  </si>
  <si>
    <t>小型农田水利设施建设</t>
  </si>
  <si>
    <t>平罗县通伏乡四官渠渠道砌护项目</t>
  </si>
  <si>
    <t>砌护渠道4.04千米，建设节制闸38座、支渠桥3座、农口22座、生产桥4座。</t>
  </si>
  <si>
    <t>通伏乡通伏村、永华村等</t>
  </si>
  <si>
    <t>2024年以工代赈，由发改局负责监管</t>
  </si>
  <si>
    <t>人居环境整治</t>
  </si>
  <si>
    <t>平罗县庙庙湖村污水管网提升改造项目（一期）</t>
  </si>
  <si>
    <t>规划铺设HDPE 波纹管 DN400长1130m；铺设HDPE 波纹管 DN300长8500m；铺设 PVC-U 双壁波纹管 DN110 长700m；安装混凝土检查井（φ1000）47 座，安装混凝土检查井（φ800）303座，设计管沟挖方61940m³，填方58861m³，管道基础2163.3m³。</t>
  </si>
  <si>
    <t>庙庙湖村</t>
  </si>
  <si>
    <t>2024.6-2025.10</t>
  </si>
  <si>
    <t>五、</t>
  </si>
  <si>
    <t>巩固三保障成果项目（1个）</t>
  </si>
  <si>
    <t>（二）教育（1个）</t>
  </si>
  <si>
    <t>享受“雨露计划”职业教育补助</t>
  </si>
  <si>
    <t>雨露计划</t>
  </si>
  <si>
    <t>用于脱贫户、边缘易致贫户、突发严重困难户学生职业教育补贴，项目按照春季和秋季两学期进行补助。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</si>
</sst>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64">
    <font>
      <sz val="11"/>
      <color theme="1"/>
      <name val="Tahoma"/>
      <charset val="134"/>
    </font>
    <font>
      <sz val="12"/>
      <name val="黑体"/>
      <charset val="0"/>
    </font>
    <font>
      <sz val="14"/>
      <name val="Arial"/>
      <charset val="0"/>
    </font>
    <font>
      <sz val="12"/>
      <name val="黑体"/>
      <charset val="134"/>
    </font>
    <font>
      <b/>
      <sz val="12"/>
      <name val="仿宋_GB2312"/>
      <charset val="0"/>
    </font>
    <font>
      <b/>
      <sz val="10"/>
      <name val="宋体"/>
      <charset val="0"/>
      <scheme val="minor"/>
    </font>
    <font>
      <b/>
      <sz val="10"/>
      <color rgb="FFFF0000"/>
      <name val="宋体"/>
      <charset val="0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name val="宋体"/>
      <charset val="0"/>
      <scheme val="minor"/>
    </font>
    <font>
      <sz val="10"/>
      <color rgb="FF00B050"/>
      <name val="宋体"/>
      <charset val="0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0"/>
      <scheme val="minor"/>
    </font>
    <font>
      <sz val="12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b/>
      <sz val="2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0"/>
      <scheme val="minor"/>
    </font>
    <font>
      <sz val="12"/>
      <name val="方正书宋_GBK"/>
      <charset val="134"/>
    </font>
    <font>
      <sz val="24"/>
      <name val="宋体"/>
      <charset val="134"/>
    </font>
    <font>
      <b/>
      <sz val="12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0"/>
      <scheme val="major"/>
    </font>
    <font>
      <b/>
      <sz val="11"/>
      <name val="宋体"/>
      <charset val="0"/>
    </font>
    <font>
      <sz val="11"/>
      <name val="宋体"/>
      <charset val="0"/>
      <scheme val="minor"/>
    </font>
    <font>
      <sz val="12"/>
      <name val="宋体"/>
      <charset val="0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0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59" fillId="24" borderId="10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16" borderId="7" applyNumberFormat="0" applyFont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4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15" borderId="6" applyNumberFormat="0" applyAlignment="0" applyProtection="0">
      <alignment vertical="center"/>
    </xf>
    <xf numFmtId="0" fontId="60" fillId="15" borderId="10" applyNumberFormat="0" applyAlignment="0" applyProtection="0">
      <alignment vertical="center"/>
    </xf>
    <xf numFmtId="0" fontId="43" fillId="6" borderId="4" applyNumberFormat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116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wrapText="1"/>
    </xf>
    <xf numFmtId="49" fontId="15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177" fontId="16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/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24" fillId="0" borderId="2" xfId="0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left" vertical="center" wrapText="1"/>
    </xf>
    <xf numFmtId="49" fontId="25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76" fontId="26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77" fontId="27" fillId="2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justify" vertical="center" wrapText="1"/>
    </xf>
    <xf numFmtId="0" fontId="26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177" fontId="18" fillId="2" borderId="0" xfId="0" applyNumberFormat="1" applyFont="1" applyFill="1" applyBorder="1" applyAlignment="1">
      <alignment horizontal="center" vertical="center" wrapText="1"/>
    </xf>
    <xf numFmtId="177" fontId="31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77" fontId="21" fillId="2" borderId="2" xfId="0" applyNumberFormat="1" applyFont="1" applyFill="1" applyBorder="1" applyAlignment="1">
      <alignment horizontal="center" vertical="center" wrapText="1"/>
    </xf>
    <xf numFmtId="177" fontId="2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177" fontId="2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7" fontId="35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0" fontId="35" fillId="2" borderId="2" xfId="0" applyNumberFormat="1" applyFont="1" applyFill="1" applyBorder="1" applyAlignment="1">
      <alignment horizontal="center" vertical="center" wrapText="1"/>
    </xf>
    <xf numFmtId="177" fontId="37" fillId="2" borderId="2" xfId="0" applyNumberFormat="1" applyFont="1" applyFill="1" applyBorder="1" applyAlignment="1">
      <alignment horizontal="center" vertical="center" wrapText="1"/>
    </xf>
    <xf numFmtId="41" fontId="27" fillId="2" borderId="2" xfId="0" applyNumberFormat="1" applyFont="1" applyFill="1" applyBorder="1" applyAlignment="1">
      <alignment horizontal="center" vertical="center" wrapText="1"/>
    </xf>
    <xf numFmtId="176" fontId="27" fillId="2" borderId="2" xfId="0" applyNumberFormat="1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77" fontId="37" fillId="2" borderId="2" xfId="0" applyNumberFormat="1" applyFont="1" applyFill="1" applyBorder="1" applyAlignment="1">
      <alignment horizontal="center" vertical="center"/>
    </xf>
    <xf numFmtId="177" fontId="26" fillId="0" borderId="2" xfId="0" applyNumberFormat="1" applyFont="1" applyFill="1" applyBorder="1" applyAlignment="1">
      <alignment horizontal="center" vertical="center" wrapText="1"/>
    </xf>
    <xf numFmtId="177" fontId="27" fillId="2" borderId="2" xfId="0" applyNumberFormat="1" applyFont="1" applyFill="1" applyBorder="1" applyAlignment="1">
      <alignment horizontal="center" vertical="center"/>
    </xf>
    <xf numFmtId="177" fontId="27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justify" vertical="center" wrapText="1"/>
    </xf>
    <xf numFmtId="0" fontId="27" fillId="0" borderId="2" xfId="49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 wrapText="1"/>
    </xf>
    <xf numFmtId="177" fontId="38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177" fontId="38" fillId="2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wrapText="1"/>
    </xf>
    <xf numFmtId="0" fontId="39" fillId="2" borderId="2" xfId="0" applyFont="1" applyFill="1" applyBorder="1" applyAlignment="1">
      <alignment wrapText="1"/>
    </xf>
    <xf numFmtId="177" fontId="40" fillId="2" borderId="2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wrapText="1"/>
    </xf>
    <xf numFmtId="0" fontId="40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0" fontId="41" fillId="2" borderId="2" xfId="0" applyFont="1" applyFill="1" applyBorder="1" applyAlignment="1">
      <alignment wrapText="1"/>
    </xf>
    <xf numFmtId="0" fontId="38" fillId="0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tabSelected="1" topLeftCell="A45" workbookViewId="0">
      <selection activeCell="O49" sqref="O49"/>
    </sheetView>
  </sheetViews>
  <sheetFormatPr defaultColWidth="7.99166666666667" defaultRowHeight="13.5"/>
  <cols>
    <col min="1" max="1" width="4.875" style="19" customWidth="1"/>
    <col min="2" max="2" width="5.25" style="19" customWidth="1"/>
    <col min="3" max="3" width="8" style="20" customWidth="1"/>
    <col min="4" max="4" width="12.625" style="19" customWidth="1"/>
    <col min="5" max="5" width="6.625" style="21" customWidth="1"/>
    <col min="6" max="6" width="23" style="19" customWidth="1"/>
    <col min="7" max="7" width="6.95" style="19" customWidth="1"/>
    <col min="8" max="8" width="8.25" style="12" customWidth="1"/>
    <col min="9" max="9" width="12.25" style="22" customWidth="1"/>
    <col min="10" max="10" width="9.5" style="22" customWidth="1"/>
    <col min="11" max="11" width="9.75" style="22" customWidth="1"/>
    <col min="12" max="12" width="0.125" style="22" customWidth="1"/>
    <col min="13" max="13" width="12" style="22" customWidth="1"/>
    <col min="14" max="14" width="10.375" style="23" customWidth="1"/>
    <col min="15" max="15" width="12.125" style="24" customWidth="1"/>
    <col min="16" max="16" width="19.05" style="19" customWidth="1"/>
    <col min="17" max="16384" width="7.99166666666667" style="25"/>
  </cols>
  <sheetData>
    <row r="1" ht="26" customHeight="1" spans="1:16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="1" customFormat="1" ht="31.5" spans="1:16">
      <c r="A2" s="27" t="s">
        <v>1</v>
      </c>
      <c r="B2" s="27"/>
      <c r="C2" s="27"/>
      <c r="D2" s="27"/>
      <c r="E2" s="27"/>
      <c r="F2" s="27"/>
      <c r="G2" s="27"/>
      <c r="H2" s="28"/>
      <c r="I2" s="67"/>
      <c r="J2" s="67"/>
      <c r="K2" s="67"/>
      <c r="L2" s="67"/>
      <c r="M2" s="68"/>
      <c r="N2" s="28"/>
      <c r="O2" s="69"/>
      <c r="P2" s="27"/>
    </row>
    <row r="3" s="2" customFormat="1" ht="28" customHeight="1" spans="1:16">
      <c r="A3" s="29" t="s">
        <v>2</v>
      </c>
      <c r="B3" s="29"/>
      <c r="C3" s="29"/>
      <c r="D3" s="29"/>
      <c r="E3" s="30"/>
      <c r="F3" s="29"/>
      <c r="G3" s="29"/>
      <c r="H3" s="31"/>
      <c r="I3" s="70"/>
      <c r="J3" s="70"/>
      <c r="K3" s="70"/>
      <c r="L3" s="70"/>
      <c r="M3" s="71"/>
      <c r="N3" s="72"/>
      <c r="O3" s="73"/>
      <c r="P3" s="74"/>
    </row>
    <row r="4" s="1" customFormat="1" ht="39" customHeight="1" spans="1:16">
      <c r="A4" s="32" t="s">
        <v>3</v>
      </c>
      <c r="B4" s="32" t="s">
        <v>4</v>
      </c>
      <c r="C4" s="33" t="s">
        <v>5</v>
      </c>
      <c r="D4" s="32" t="s">
        <v>6</v>
      </c>
      <c r="E4" s="32" t="s">
        <v>7</v>
      </c>
      <c r="F4" s="32" t="s">
        <v>8</v>
      </c>
      <c r="G4" s="32" t="s">
        <v>9</v>
      </c>
      <c r="H4" s="34" t="s">
        <v>10</v>
      </c>
      <c r="I4" s="75" t="s">
        <v>11</v>
      </c>
      <c r="J4" s="75" t="s">
        <v>12</v>
      </c>
      <c r="K4" s="75" t="s">
        <v>13</v>
      </c>
      <c r="L4" s="75" t="s">
        <v>14</v>
      </c>
      <c r="M4" s="76" t="s">
        <v>15</v>
      </c>
      <c r="N4" s="77" t="s">
        <v>16</v>
      </c>
      <c r="O4" s="78" t="s">
        <v>17</v>
      </c>
      <c r="P4" s="79" t="s">
        <v>18</v>
      </c>
    </row>
    <row r="5" s="3" customFormat="1" ht="16" customHeight="1" spans="1:16">
      <c r="A5" s="32"/>
      <c r="B5" s="32"/>
      <c r="C5" s="33"/>
      <c r="D5" s="32"/>
      <c r="E5" s="32"/>
      <c r="F5" s="32"/>
      <c r="G5" s="32"/>
      <c r="H5" s="34"/>
      <c r="I5" s="75"/>
      <c r="J5" s="75"/>
      <c r="K5" s="75"/>
      <c r="L5" s="75"/>
      <c r="M5" s="76"/>
      <c r="N5" s="80"/>
      <c r="O5" s="81"/>
      <c r="P5" s="32"/>
    </row>
    <row r="6" s="1" customFormat="1" ht="44" customHeight="1" spans="1:16">
      <c r="A6" s="32"/>
      <c r="B6" s="32"/>
      <c r="C6" s="33"/>
      <c r="D6" s="32"/>
      <c r="E6" s="32"/>
      <c r="F6" s="32"/>
      <c r="G6" s="32"/>
      <c r="H6" s="34"/>
      <c r="I6" s="75"/>
      <c r="J6" s="75"/>
      <c r="K6" s="75"/>
      <c r="L6" s="75"/>
      <c r="M6" s="76"/>
      <c r="N6" s="80"/>
      <c r="O6" s="81"/>
      <c r="P6" s="32"/>
    </row>
    <row r="7" s="4" customFormat="1" ht="23" customHeight="1" spans="1:16">
      <c r="A7" s="35" t="s">
        <v>19</v>
      </c>
      <c r="B7" s="35"/>
      <c r="C7" s="35"/>
      <c r="D7" s="35"/>
      <c r="E7" s="35"/>
      <c r="F7" s="36"/>
      <c r="G7" s="36"/>
      <c r="H7" s="37"/>
      <c r="I7" s="82">
        <f t="shared" ref="I7:M7" si="0">SUM(I8+I35+I41+I47)</f>
        <v>15193.18</v>
      </c>
      <c r="J7" s="82">
        <f t="shared" si="0"/>
        <v>3973.11</v>
      </c>
      <c r="K7" s="82">
        <f t="shared" si="0"/>
        <v>2099.1973</v>
      </c>
      <c r="L7" s="82">
        <f t="shared" si="0"/>
        <v>12286.9</v>
      </c>
      <c r="M7" s="82">
        <f t="shared" si="0"/>
        <v>8293</v>
      </c>
      <c r="N7" s="83"/>
      <c r="O7" s="81"/>
      <c r="P7" s="36"/>
    </row>
    <row r="8" s="5" customFormat="1" ht="23" customHeight="1" spans="1:16">
      <c r="A8" s="38" t="s">
        <v>20</v>
      </c>
      <c r="B8" s="39" t="s">
        <v>21</v>
      </c>
      <c r="C8" s="39"/>
      <c r="D8" s="39"/>
      <c r="E8" s="40"/>
      <c r="F8" s="41"/>
      <c r="G8" s="41"/>
      <c r="H8" s="42"/>
      <c r="I8" s="84">
        <f t="shared" ref="I8:M8" si="1">SUM(I10+I27+I33)</f>
        <v>11655.27</v>
      </c>
      <c r="J8" s="84">
        <f t="shared" si="1"/>
        <v>3973.11</v>
      </c>
      <c r="K8" s="84">
        <f t="shared" si="1"/>
        <v>2099.1973</v>
      </c>
      <c r="L8" s="84">
        <f t="shared" si="1"/>
        <v>8748.99</v>
      </c>
      <c r="M8" s="84">
        <f t="shared" si="1"/>
        <v>5627</v>
      </c>
      <c r="N8" s="85"/>
      <c r="O8" s="81"/>
      <c r="P8" s="41"/>
    </row>
    <row r="9" s="5" customFormat="1" ht="23" customHeight="1" spans="1:16">
      <c r="A9" s="39" t="s">
        <v>22</v>
      </c>
      <c r="B9" s="39"/>
      <c r="C9" s="39"/>
      <c r="D9" s="39"/>
      <c r="E9" s="40"/>
      <c r="F9" s="41"/>
      <c r="G9" s="41"/>
      <c r="H9" s="42"/>
      <c r="I9" s="84"/>
      <c r="J9" s="84"/>
      <c r="K9" s="84"/>
      <c r="L9" s="86">
        <f>M9/M7</f>
        <v>0.678524056433136</v>
      </c>
      <c r="M9" s="82">
        <f>SUM(M10+M27+M33)</f>
        <v>5627</v>
      </c>
      <c r="N9" s="85"/>
      <c r="O9" s="81"/>
      <c r="P9" s="41"/>
    </row>
    <row r="10" s="5" customFormat="1" ht="24" customHeight="1" spans="1:16">
      <c r="A10" s="39" t="s">
        <v>23</v>
      </c>
      <c r="B10" s="39"/>
      <c r="C10" s="39"/>
      <c r="D10" s="39"/>
      <c r="E10" s="41"/>
      <c r="F10" s="41"/>
      <c r="G10" s="41"/>
      <c r="H10" s="42"/>
      <c r="I10" s="84">
        <f t="shared" ref="I10:M10" si="2">SUM(I11:I26)</f>
        <v>9365.99</v>
      </c>
      <c r="J10" s="84">
        <f t="shared" si="2"/>
        <v>3505.5</v>
      </c>
      <c r="K10" s="84">
        <f t="shared" si="2"/>
        <v>1999.1973</v>
      </c>
      <c r="L10" s="84">
        <f t="shared" si="2"/>
        <v>6623.48</v>
      </c>
      <c r="M10" s="84">
        <f t="shared" si="2"/>
        <v>4672</v>
      </c>
      <c r="N10" s="85"/>
      <c r="O10" s="81"/>
      <c r="P10" s="41"/>
    </row>
    <row r="11" s="5" customFormat="1" ht="81" customHeight="1" spans="1:16">
      <c r="A11" s="43">
        <v>1</v>
      </c>
      <c r="B11" s="43" t="s">
        <v>24</v>
      </c>
      <c r="C11" s="44" t="s">
        <v>25</v>
      </c>
      <c r="D11" s="45" t="s">
        <v>26</v>
      </c>
      <c r="E11" s="44" t="s">
        <v>27</v>
      </c>
      <c r="F11" s="44" t="s">
        <v>28</v>
      </c>
      <c r="G11" s="44" t="s">
        <v>29</v>
      </c>
      <c r="H11" s="44" t="s">
        <v>30</v>
      </c>
      <c r="I11" s="87">
        <v>950</v>
      </c>
      <c r="J11" s="88">
        <v>0</v>
      </c>
      <c r="K11" s="88">
        <v>0</v>
      </c>
      <c r="L11" s="87">
        <v>950</v>
      </c>
      <c r="M11" s="87">
        <v>950</v>
      </c>
      <c r="N11" s="89" t="s">
        <v>31</v>
      </c>
      <c r="O11" s="90" t="s">
        <v>32</v>
      </c>
      <c r="P11" s="91"/>
    </row>
    <row r="12" s="5" customFormat="1" ht="88" customHeight="1" spans="1:16">
      <c r="A12" s="43">
        <v>2</v>
      </c>
      <c r="B12" s="43" t="s">
        <v>24</v>
      </c>
      <c r="C12" s="44" t="s">
        <v>25</v>
      </c>
      <c r="D12" s="44" t="s">
        <v>33</v>
      </c>
      <c r="E12" s="44" t="s">
        <v>27</v>
      </c>
      <c r="F12" s="44" t="s">
        <v>34</v>
      </c>
      <c r="G12" s="44" t="s">
        <v>29</v>
      </c>
      <c r="H12" s="44" t="s">
        <v>35</v>
      </c>
      <c r="I12" s="87">
        <v>60</v>
      </c>
      <c r="J12" s="88">
        <v>0</v>
      </c>
      <c r="K12" s="88">
        <v>0</v>
      </c>
      <c r="L12" s="87">
        <v>60</v>
      </c>
      <c r="M12" s="87">
        <v>60</v>
      </c>
      <c r="N12" s="89" t="s">
        <v>31</v>
      </c>
      <c r="O12" s="90" t="s">
        <v>32</v>
      </c>
      <c r="P12" s="91"/>
    </row>
    <row r="13" s="5" customFormat="1" ht="113" customHeight="1" spans="1:16">
      <c r="A13" s="43">
        <v>3</v>
      </c>
      <c r="B13" s="43" t="s">
        <v>24</v>
      </c>
      <c r="C13" s="46" t="s">
        <v>36</v>
      </c>
      <c r="D13" s="44" t="s">
        <v>37</v>
      </c>
      <c r="E13" s="44" t="s">
        <v>38</v>
      </c>
      <c r="F13" s="44" t="s">
        <v>39</v>
      </c>
      <c r="G13" s="44" t="s">
        <v>40</v>
      </c>
      <c r="H13" s="44" t="s">
        <v>41</v>
      </c>
      <c r="I13" s="51">
        <v>927.51</v>
      </c>
      <c r="J13" s="92">
        <v>801.08</v>
      </c>
      <c r="K13" s="87">
        <v>423.9973</v>
      </c>
      <c r="L13" s="48">
        <v>377.08</v>
      </c>
      <c r="M13" s="87">
        <v>340</v>
      </c>
      <c r="N13" s="44" t="s">
        <v>42</v>
      </c>
      <c r="O13" s="47" t="s">
        <v>43</v>
      </c>
      <c r="P13" s="93"/>
    </row>
    <row r="14" s="5" customFormat="1" ht="105" customHeight="1" spans="1:16">
      <c r="A14" s="43">
        <v>4</v>
      </c>
      <c r="B14" s="43" t="s">
        <v>24</v>
      </c>
      <c r="C14" s="44" t="s">
        <v>44</v>
      </c>
      <c r="D14" s="44" t="s">
        <v>45</v>
      </c>
      <c r="E14" s="44" t="s">
        <v>38</v>
      </c>
      <c r="F14" s="44" t="s">
        <v>46</v>
      </c>
      <c r="G14" s="44" t="s">
        <v>47</v>
      </c>
      <c r="H14" s="44" t="s">
        <v>48</v>
      </c>
      <c r="I14" s="51">
        <v>953.27</v>
      </c>
      <c r="J14" s="87">
        <v>794.85</v>
      </c>
      <c r="K14" s="87">
        <v>607</v>
      </c>
      <c r="L14" s="48">
        <v>187.85</v>
      </c>
      <c r="M14" s="87">
        <v>170</v>
      </c>
      <c r="N14" s="44" t="s">
        <v>42</v>
      </c>
      <c r="O14" s="47" t="s">
        <v>43</v>
      </c>
      <c r="P14" s="93"/>
    </row>
    <row r="15" s="5" customFormat="1" ht="104" customHeight="1" spans="1:16">
      <c r="A15" s="43">
        <v>5</v>
      </c>
      <c r="B15" s="43" t="s">
        <v>24</v>
      </c>
      <c r="C15" s="44" t="s">
        <v>44</v>
      </c>
      <c r="D15" s="46" t="s">
        <v>49</v>
      </c>
      <c r="E15" s="44" t="s">
        <v>38</v>
      </c>
      <c r="F15" s="44" t="s">
        <v>50</v>
      </c>
      <c r="G15" s="44" t="s">
        <v>47</v>
      </c>
      <c r="H15" s="44" t="s">
        <v>51</v>
      </c>
      <c r="I15" s="51">
        <v>1292.12</v>
      </c>
      <c r="J15" s="48">
        <v>992.11</v>
      </c>
      <c r="K15" s="48">
        <v>659</v>
      </c>
      <c r="L15" s="94">
        <v>333.11</v>
      </c>
      <c r="M15" s="48">
        <v>300</v>
      </c>
      <c r="N15" s="44" t="s">
        <v>42</v>
      </c>
      <c r="O15" s="47" t="s">
        <v>43</v>
      </c>
      <c r="P15" s="93"/>
    </row>
    <row r="16" s="5" customFormat="1" ht="95" customHeight="1" spans="1:16">
      <c r="A16" s="43">
        <v>6</v>
      </c>
      <c r="B16" s="47" t="s">
        <v>24</v>
      </c>
      <c r="C16" s="48" t="s">
        <v>36</v>
      </c>
      <c r="D16" s="48" t="s">
        <v>52</v>
      </c>
      <c r="E16" s="48" t="s">
        <v>38</v>
      </c>
      <c r="F16" s="48" t="s">
        <v>53</v>
      </c>
      <c r="G16" s="48" t="s">
        <v>47</v>
      </c>
      <c r="H16" s="48" t="s">
        <v>54</v>
      </c>
      <c r="I16" s="48">
        <v>32.35</v>
      </c>
      <c r="J16" s="48">
        <v>29.83</v>
      </c>
      <c r="K16" s="48">
        <v>9.2</v>
      </c>
      <c r="L16" s="48">
        <v>23</v>
      </c>
      <c r="M16" s="48">
        <v>23</v>
      </c>
      <c r="N16" s="48" t="s">
        <v>42</v>
      </c>
      <c r="O16" s="47" t="s">
        <v>43</v>
      </c>
      <c r="P16" s="93"/>
    </row>
    <row r="17" s="5" customFormat="1" ht="239" customHeight="1" spans="1:16">
      <c r="A17" s="43">
        <v>7</v>
      </c>
      <c r="B17" s="43" t="s">
        <v>24</v>
      </c>
      <c r="C17" s="44" t="s">
        <v>36</v>
      </c>
      <c r="D17" s="44" t="s">
        <v>55</v>
      </c>
      <c r="E17" s="44" t="s">
        <v>38</v>
      </c>
      <c r="F17" s="49" t="s">
        <v>56</v>
      </c>
      <c r="G17" s="44" t="s">
        <v>57</v>
      </c>
      <c r="H17" s="43" t="s">
        <v>58</v>
      </c>
      <c r="I17" s="48">
        <v>594.34</v>
      </c>
      <c r="J17" s="48">
        <v>525.04</v>
      </c>
      <c r="K17" s="48">
        <v>200</v>
      </c>
      <c r="L17" s="95">
        <v>325.04</v>
      </c>
      <c r="M17" s="48">
        <v>300</v>
      </c>
      <c r="N17" s="96" t="s">
        <v>59</v>
      </c>
      <c r="O17" s="47" t="s">
        <v>60</v>
      </c>
      <c r="P17" s="43"/>
    </row>
    <row r="18" s="5" customFormat="1" ht="134" customHeight="1" spans="1:16">
      <c r="A18" s="43">
        <v>8</v>
      </c>
      <c r="B18" s="43" t="s">
        <v>24</v>
      </c>
      <c r="C18" s="44" t="s">
        <v>36</v>
      </c>
      <c r="D18" s="44" t="s">
        <v>61</v>
      </c>
      <c r="E18" s="44" t="s">
        <v>38</v>
      </c>
      <c r="F18" s="44" t="s">
        <v>62</v>
      </c>
      <c r="G18" s="44" t="s">
        <v>63</v>
      </c>
      <c r="H18" s="43" t="s">
        <v>64</v>
      </c>
      <c r="I18" s="48">
        <v>387.59</v>
      </c>
      <c r="J18" s="48">
        <v>362.59</v>
      </c>
      <c r="K18" s="48">
        <v>100</v>
      </c>
      <c r="L18" s="48">
        <v>262.59</v>
      </c>
      <c r="M18" s="48">
        <v>255</v>
      </c>
      <c r="N18" s="96" t="s">
        <v>65</v>
      </c>
      <c r="O18" s="47" t="s">
        <v>66</v>
      </c>
      <c r="P18" s="43"/>
    </row>
    <row r="19" s="5" customFormat="1" ht="102" customHeight="1" spans="1:16">
      <c r="A19" s="43">
        <v>9</v>
      </c>
      <c r="B19" s="43" t="s">
        <v>24</v>
      </c>
      <c r="C19" s="47" t="s">
        <v>36</v>
      </c>
      <c r="D19" s="49" t="s">
        <v>67</v>
      </c>
      <c r="E19" s="47" t="s">
        <v>27</v>
      </c>
      <c r="F19" s="49" t="s">
        <v>68</v>
      </c>
      <c r="G19" s="49" t="s">
        <v>69</v>
      </c>
      <c r="H19" s="44" t="s">
        <v>70</v>
      </c>
      <c r="I19" s="48">
        <v>120</v>
      </c>
      <c r="J19" s="88">
        <v>0</v>
      </c>
      <c r="K19" s="88">
        <v>0</v>
      </c>
      <c r="L19" s="48">
        <v>120</v>
      </c>
      <c r="M19" s="48">
        <v>70</v>
      </c>
      <c r="N19" s="97" t="s">
        <v>71</v>
      </c>
      <c r="O19" s="47" t="s">
        <v>72</v>
      </c>
      <c r="P19" s="49" t="s">
        <v>73</v>
      </c>
    </row>
    <row r="20" s="5" customFormat="1" ht="92" customHeight="1" spans="1:16">
      <c r="A20" s="43">
        <v>10</v>
      </c>
      <c r="B20" s="43" t="s">
        <v>24</v>
      </c>
      <c r="C20" s="46" t="s">
        <v>36</v>
      </c>
      <c r="D20" s="49" t="s">
        <v>74</v>
      </c>
      <c r="E20" s="44" t="s">
        <v>27</v>
      </c>
      <c r="F20" s="49" t="s">
        <v>75</v>
      </c>
      <c r="G20" s="44" t="s">
        <v>76</v>
      </c>
      <c r="H20" s="50" t="s">
        <v>77</v>
      </c>
      <c r="I20" s="48">
        <v>395</v>
      </c>
      <c r="J20" s="88">
        <v>0</v>
      </c>
      <c r="K20" s="88">
        <v>0</v>
      </c>
      <c r="L20" s="48">
        <v>395</v>
      </c>
      <c r="M20" s="48">
        <v>216</v>
      </c>
      <c r="N20" s="43" t="s">
        <v>78</v>
      </c>
      <c r="O20" s="47" t="s">
        <v>79</v>
      </c>
      <c r="P20" s="50" t="s">
        <v>80</v>
      </c>
    </row>
    <row r="21" s="6" customFormat="1" ht="131" customHeight="1" spans="1:16">
      <c r="A21" s="43">
        <v>11</v>
      </c>
      <c r="B21" s="49" t="s">
        <v>24</v>
      </c>
      <c r="C21" s="49" t="s">
        <v>44</v>
      </c>
      <c r="D21" s="49" t="s">
        <v>81</v>
      </c>
      <c r="E21" s="49" t="s">
        <v>27</v>
      </c>
      <c r="F21" s="49" t="s">
        <v>82</v>
      </c>
      <c r="G21" s="49" t="s">
        <v>83</v>
      </c>
      <c r="H21" s="49" t="s">
        <v>84</v>
      </c>
      <c r="I21" s="48">
        <v>426</v>
      </c>
      <c r="J21" s="88">
        <v>0</v>
      </c>
      <c r="K21" s="88">
        <v>0</v>
      </c>
      <c r="L21" s="48">
        <v>362</v>
      </c>
      <c r="M21" s="48">
        <v>100</v>
      </c>
      <c r="N21" s="49" t="s">
        <v>85</v>
      </c>
      <c r="O21" s="49" t="s">
        <v>86</v>
      </c>
      <c r="P21" s="49" t="s">
        <v>80</v>
      </c>
    </row>
    <row r="22" s="7" customFormat="1" ht="102" customHeight="1" spans="1:16">
      <c r="A22" s="43">
        <v>12</v>
      </c>
      <c r="B22" s="47" t="s">
        <v>24</v>
      </c>
      <c r="C22" s="48" t="s">
        <v>36</v>
      </c>
      <c r="D22" s="48" t="s">
        <v>87</v>
      </c>
      <c r="E22" s="48" t="s">
        <v>27</v>
      </c>
      <c r="F22" s="49" t="s">
        <v>88</v>
      </c>
      <c r="G22" s="48" t="s">
        <v>47</v>
      </c>
      <c r="H22" s="48" t="s">
        <v>89</v>
      </c>
      <c r="I22" s="48">
        <v>1162.97</v>
      </c>
      <c r="J22" s="88">
        <v>0</v>
      </c>
      <c r="K22" s="88">
        <v>0</v>
      </c>
      <c r="L22" s="48">
        <v>1162.97</v>
      </c>
      <c r="M22" s="87">
        <v>988</v>
      </c>
      <c r="N22" s="48" t="s">
        <v>42</v>
      </c>
      <c r="O22" s="47" t="s">
        <v>43</v>
      </c>
      <c r="P22" s="87"/>
    </row>
    <row r="23" s="7" customFormat="1" ht="96" customHeight="1" spans="1:16">
      <c r="A23" s="43">
        <v>13</v>
      </c>
      <c r="B23" s="51" t="s">
        <v>24</v>
      </c>
      <c r="C23" s="48" t="s">
        <v>44</v>
      </c>
      <c r="D23" s="52" t="s">
        <v>90</v>
      </c>
      <c r="E23" s="48" t="s">
        <v>27</v>
      </c>
      <c r="F23" s="53" t="s">
        <v>91</v>
      </c>
      <c r="G23" s="53" t="s">
        <v>92</v>
      </c>
      <c r="H23" s="48" t="s">
        <v>93</v>
      </c>
      <c r="I23" s="48">
        <v>650</v>
      </c>
      <c r="J23" s="88">
        <v>0</v>
      </c>
      <c r="K23" s="88">
        <v>0</v>
      </c>
      <c r="L23" s="48">
        <v>650</v>
      </c>
      <c r="M23" s="48">
        <v>550</v>
      </c>
      <c r="N23" s="48" t="s">
        <v>94</v>
      </c>
      <c r="O23" s="48" t="s">
        <v>95</v>
      </c>
      <c r="P23" s="87"/>
    </row>
    <row r="24" s="7" customFormat="1" ht="100" customHeight="1" spans="1:16">
      <c r="A24" s="43">
        <v>14</v>
      </c>
      <c r="B24" s="51" t="s">
        <v>24</v>
      </c>
      <c r="C24" s="48" t="s">
        <v>36</v>
      </c>
      <c r="D24" s="51" t="s">
        <v>96</v>
      </c>
      <c r="E24" s="51" t="s">
        <v>27</v>
      </c>
      <c r="F24" s="49" t="s">
        <v>97</v>
      </c>
      <c r="G24" s="51" t="s">
        <v>98</v>
      </c>
      <c r="H24" s="44" t="s">
        <v>99</v>
      </c>
      <c r="I24" s="48">
        <v>906</v>
      </c>
      <c r="J24" s="88">
        <v>0</v>
      </c>
      <c r="K24" s="88">
        <v>0</v>
      </c>
      <c r="L24" s="48">
        <v>906</v>
      </c>
      <c r="M24" s="48">
        <v>150</v>
      </c>
      <c r="N24" s="96" t="s">
        <v>100</v>
      </c>
      <c r="O24" s="98" t="s">
        <v>101</v>
      </c>
      <c r="P24" s="87"/>
    </row>
    <row r="25" s="8" customFormat="1" ht="96" customHeight="1" spans="1:16">
      <c r="A25" s="43">
        <v>15</v>
      </c>
      <c r="B25" s="43" t="s">
        <v>24</v>
      </c>
      <c r="C25" s="51" t="s">
        <v>102</v>
      </c>
      <c r="D25" s="47" t="s">
        <v>103</v>
      </c>
      <c r="E25" s="47" t="s">
        <v>27</v>
      </c>
      <c r="F25" s="49" t="s">
        <v>104</v>
      </c>
      <c r="G25" s="47" t="s">
        <v>105</v>
      </c>
      <c r="H25" s="43" t="s">
        <v>106</v>
      </c>
      <c r="I25" s="95">
        <v>260</v>
      </c>
      <c r="J25" s="88">
        <v>0</v>
      </c>
      <c r="K25" s="88">
        <v>0</v>
      </c>
      <c r="L25" s="95">
        <v>260</v>
      </c>
      <c r="M25" s="48">
        <v>100</v>
      </c>
      <c r="N25" s="47" t="s">
        <v>107</v>
      </c>
      <c r="O25" s="47" t="s">
        <v>108</v>
      </c>
      <c r="P25" s="51" t="s">
        <v>109</v>
      </c>
    </row>
    <row r="26" s="8" customFormat="1" ht="141" customHeight="1" spans="1:16">
      <c r="A26" s="43">
        <v>16</v>
      </c>
      <c r="B26" s="50" t="s">
        <v>24</v>
      </c>
      <c r="C26" s="50" t="s">
        <v>110</v>
      </c>
      <c r="D26" s="50" t="s">
        <v>111</v>
      </c>
      <c r="E26" s="44" t="s">
        <v>27</v>
      </c>
      <c r="F26" s="49" t="s">
        <v>112</v>
      </c>
      <c r="G26" s="50" t="s">
        <v>113</v>
      </c>
      <c r="H26" s="50" t="s">
        <v>114</v>
      </c>
      <c r="I26" s="44">
        <v>248.84</v>
      </c>
      <c r="J26" s="88">
        <v>0</v>
      </c>
      <c r="K26" s="88">
        <v>0</v>
      </c>
      <c r="L26" s="44">
        <v>248.84</v>
      </c>
      <c r="M26" s="48">
        <v>100</v>
      </c>
      <c r="N26" s="50" t="s">
        <v>115</v>
      </c>
      <c r="O26" s="47" t="s">
        <v>116</v>
      </c>
      <c r="P26" s="99" t="s">
        <v>117</v>
      </c>
    </row>
    <row r="27" s="9" customFormat="1" ht="26" customHeight="1" spans="1:16">
      <c r="A27" s="54" t="s">
        <v>118</v>
      </c>
      <c r="B27" s="54"/>
      <c r="C27" s="54"/>
      <c r="D27" s="54"/>
      <c r="E27" s="55"/>
      <c r="F27" s="49"/>
      <c r="G27" s="56"/>
      <c r="H27" s="57"/>
      <c r="I27" s="100">
        <f t="shared" ref="I27:M27" si="3">SUM(I28:I32)</f>
        <v>2079.28</v>
      </c>
      <c r="J27" s="100">
        <f t="shared" si="3"/>
        <v>467.61</v>
      </c>
      <c r="K27" s="100">
        <f t="shared" si="3"/>
        <v>100</v>
      </c>
      <c r="L27" s="100">
        <f t="shared" si="3"/>
        <v>1915.51</v>
      </c>
      <c r="M27" s="100">
        <f t="shared" si="3"/>
        <v>745</v>
      </c>
      <c r="N27" s="101"/>
      <c r="O27" s="56"/>
      <c r="P27" s="56"/>
    </row>
    <row r="28" s="10" customFormat="1" ht="143" customHeight="1" spans="1:16">
      <c r="A28" s="44">
        <v>17</v>
      </c>
      <c r="B28" s="44" t="s">
        <v>24</v>
      </c>
      <c r="C28" s="44" t="s">
        <v>119</v>
      </c>
      <c r="D28" s="44" t="s">
        <v>120</v>
      </c>
      <c r="E28" s="44" t="s">
        <v>38</v>
      </c>
      <c r="F28" s="49" t="s">
        <v>121</v>
      </c>
      <c r="G28" s="44" t="s">
        <v>122</v>
      </c>
      <c r="H28" s="43" t="s">
        <v>123</v>
      </c>
      <c r="I28" s="48">
        <v>531.38</v>
      </c>
      <c r="J28" s="95">
        <v>467.61</v>
      </c>
      <c r="K28" s="95">
        <v>100</v>
      </c>
      <c r="L28" s="95">
        <v>367.61</v>
      </c>
      <c r="M28" s="48">
        <v>340</v>
      </c>
      <c r="N28" s="96" t="s">
        <v>124</v>
      </c>
      <c r="O28" s="102" t="s">
        <v>125</v>
      </c>
      <c r="P28" s="99"/>
    </row>
    <row r="29" s="11" customFormat="1" ht="91" customHeight="1" spans="1:16">
      <c r="A29" s="44">
        <v>18</v>
      </c>
      <c r="B29" s="44" t="s">
        <v>24</v>
      </c>
      <c r="C29" s="51" t="s">
        <v>126</v>
      </c>
      <c r="D29" s="47" t="s">
        <v>127</v>
      </c>
      <c r="E29" s="51" t="s">
        <v>27</v>
      </c>
      <c r="F29" s="49" t="s">
        <v>128</v>
      </c>
      <c r="G29" s="51" t="s">
        <v>129</v>
      </c>
      <c r="H29" s="43" t="s">
        <v>77</v>
      </c>
      <c r="I29" s="95">
        <v>265</v>
      </c>
      <c r="J29" s="88">
        <v>0</v>
      </c>
      <c r="K29" s="88">
        <v>0</v>
      </c>
      <c r="L29" s="95">
        <v>265</v>
      </c>
      <c r="M29" s="48">
        <v>70</v>
      </c>
      <c r="N29" s="96" t="s">
        <v>78</v>
      </c>
      <c r="O29" s="43" t="s">
        <v>79</v>
      </c>
      <c r="P29" s="50" t="s">
        <v>73</v>
      </c>
    </row>
    <row r="30" s="12" customFormat="1" ht="124" customHeight="1" spans="1:16">
      <c r="A30" s="44">
        <v>19</v>
      </c>
      <c r="B30" s="44" t="s">
        <v>24</v>
      </c>
      <c r="C30" s="44" t="s">
        <v>126</v>
      </c>
      <c r="D30" s="47" t="s">
        <v>130</v>
      </c>
      <c r="E30" s="44" t="s">
        <v>27</v>
      </c>
      <c r="F30" s="49" t="s">
        <v>131</v>
      </c>
      <c r="G30" s="44" t="s">
        <v>132</v>
      </c>
      <c r="H30" s="43" t="s">
        <v>133</v>
      </c>
      <c r="I30" s="103">
        <v>542.2</v>
      </c>
      <c r="J30" s="88">
        <v>0</v>
      </c>
      <c r="K30" s="88">
        <v>0</v>
      </c>
      <c r="L30" s="95">
        <v>542.2</v>
      </c>
      <c r="M30" s="48">
        <v>70</v>
      </c>
      <c r="N30" s="96" t="s">
        <v>134</v>
      </c>
      <c r="O30" s="43" t="s">
        <v>135</v>
      </c>
      <c r="P30" s="47" t="s">
        <v>73</v>
      </c>
    </row>
    <row r="31" s="12" customFormat="1" ht="98" customHeight="1" spans="1:16">
      <c r="A31" s="44">
        <v>20</v>
      </c>
      <c r="B31" s="44" t="s">
        <v>24</v>
      </c>
      <c r="C31" s="58" t="s">
        <v>126</v>
      </c>
      <c r="D31" s="44" t="s">
        <v>136</v>
      </c>
      <c r="E31" s="44" t="s">
        <v>27</v>
      </c>
      <c r="F31" s="49" t="s">
        <v>137</v>
      </c>
      <c r="G31" s="44" t="s">
        <v>138</v>
      </c>
      <c r="H31" s="44" t="s">
        <v>139</v>
      </c>
      <c r="I31" s="95">
        <v>115</v>
      </c>
      <c r="J31" s="88">
        <v>0</v>
      </c>
      <c r="K31" s="88">
        <v>0</v>
      </c>
      <c r="L31" s="95">
        <v>115</v>
      </c>
      <c r="M31" s="48">
        <v>70</v>
      </c>
      <c r="N31" s="44" t="s">
        <v>65</v>
      </c>
      <c r="O31" s="47" t="s">
        <v>66</v>
      </c>
      <c r="P31" s="44" t="s">
        <v>73</v>
      </c>
    </row>
    <row r="32" s="12" customFormat="1" ht="142" customHeight="1" spans="1:16">
      <c r="A32" s="44">
        <v>21</v>
      </c>
      <c r="B32" s="44" t="s">
        <v>24</v>
      </c>
      <c r="C32" s="44" t="s">
        <v>119</v>
      </c>
      <c r="D32" s="47" t="s">
        <v>140</v>
      </c>
      <c r="E32" s="47" t="s">
        <v>27</v>
      </c>
      <c r="F32" s="49" t="s">
        <v>141</v>
      </c>
      <c r="G32" s="47" t="s">
        <v>142</v>
      </c>
      <c r="H32" s="43" t="s">
        <v>84</v>
      </c>
      <c r="I32" s="95">
        <v>625.7</v>
      </c>
      <c r="J32" s="88">
        <v>0</v>
      </c>
      <c r="K32" s="88">
        <v>0</v>
      </c>
      <c r="L32" s="95">
        <v>625.7</v>
      </c>
      <c r="M32" s="87">
        <v>195</v>
      </c>
      <c r="N32" s="96" t="s">
        <v>85</v>
      </c>
      <c r="O32" s="47" t="s">
        <v>86</v>
      </c>
      <c r="P32" s="44"/>
    </row>
    <row r="33" s="13" customFormat="1" ht="32" customHeight="1" spans="1:16">
      <c r="A33" s="54" t="s">
        <v>143</v>
      </c>
      <c r="B33" s="54"/>
      <c r="C33" s="54"/>
      <c r="D33" s="54"/>
      <c r="E33" s="55"/>
      <c r="F33" s="54"/>
      <c r="G33" s="55"/>
      <c r="H33" s="59"/>
      <c r="I33" s="104">
        <f t="shared" ref="I33:M33" si="4">SUM(I34)</f>
        <v>210</v>
      </c>
      <c r="J33" s="104"/>
      <c r="K33" s="104"/>
      <c r="L33" s="104">
        <f t="shared" si="4"/>
        <v>210</v>
      </c>
      <c r="M33" s="104">
        <f t="shared" si="4"/>
        <v>210</v>
      </c>
      <c r="N33" s="55"/>
      <c r="O33" s="105"/>
      <c r="P33" s="55"/>
    </row>
    <row r="34" s="8" customFormat="1" ht="82" customHeight="1" spans="1:16">
      <c r="A34" s="44">
        <v>22</v>
      </c>
      <c r="B34" s="44" t="s">
        <v>24</v>
      </c>
      <c r="C34" s="44" t="s">
        <v>144</v>
      </c>
      <c r="D34" s="44" t="s">
        <v>145</v>
      </c>
      <c r="E34" s="44" t="s">
        <v>27</v>
      </c>
      <c r="F34" s="44" t="s">
        <v>146</v>
      </c>
      <c r="G34" s="44" t="s">
        <v>29</v>
      </c>
      <c r="H34" s="44" t="s">
        <v>147</v>
      </c>
      <c r="I34" s="48">
        <v>210</v>
      </c>
      <c r="J34" s="88">
        <v>0</v>
      </c>
      <c r="K34" s="88">
        <v>0</v>
      </c>
      <c r="L34" s="48">
        <v>210</v>
      </c>
      <c r="M34" s="48">
        <v>210</v>
      </c>
      <c r="N34" s="89" t="s">
        <v>31</v>
      </c>
      <c r="O34" s="43" t="s">
        <v>148</v>
      </c>
      <c r="P34" s="106"/>
    </row>
    <row r="35" s="14" customFormat="1" ht="32" customHeight="1" spans="1:16">
      <c r="A35" s="55" t="s">
        <v>149</v>
      </c>
      <c r="B35" s="54" t="s">
        <v>150</v>
      </c>
      <c r="C35" s="54"/>
      <c r="D35" s="54"/>
      <c r="E35" s="56"/>
      <c r="F35" s="56"/>
      <c r="G35" s="56"/>
      <c r="H35" s="60"/>
      <c r="I35" s="104">
        <f>SUM(I36+I39)</f>
        <v>580</v>
      </c>
      <c r="J35" s="104"/>
      <c r="K35" s="104"/>
      <c r="L35" s="104">
        <f>L36+L39</f>
        <v>580</v>
      </c>
      <c r="M35" s="107">
        <f>SUM(M36+M39)</f>
        <v>580</v>
      </c>
      <c r="N35" s="56"/>
      <c r="O35" s="108"/>
      <c r="P35" s="56"/>
    </row>
    <row r="36" s="14" customFormat="1" ht="33" customHeight="1" spans="1:16">
      <c r="A36" s="54" t="s">
        <v>151</v>
      </c>
      <c r="B36" s="54"/>
      <c r="C36" s="54"/>
      <c r="D36" s="54"/>
      <c r="E36" s="55"/>
      <c r="F36" s="56"/>
      <c r="G36" s="56"/>
      <c r="H36" s="60"/>
      <c r="I36" s="104">
        <f t="shared" ref="I36:M36" si="5">SUM(I37:I38)</f>
        <v>130</v>
      </c>
      <c r="J36" s="104"/>
      <c r="K36" s="104"/>
      <c r="L36" s="104">
        <f t="shared" si="5"/>
        <v>130</v>
      </c>
      <c r="M36" s="107">
        <f t="shared" si="5"/>
        <v>130</v>
      </c>
      <c r="N36" s="56"/>
      <c r="O36" s="109"/>
      <c r="P36" s="56"/>
    </row>
    <row r="37" s="14" customFormat="1" ht="96" customHeight="1" spans="1:16">
      <c r="A37" s="44">
        <v>23</v>
      </c>
      <c r="B37" s="44" t="s">
        <v>24</v>
      </c>
      <c r="C37" s="44" t="s">
        <v>152</v>
      </c>
      <c r="D37" s="44" t="s">
        <v>153</v>
      </c>
      <c r="E37" s="44" t="s">
        <v>27</v>
      </c>
      <c r="F37" s="44" t="s">
        <v>154</v>
      </c>
      <c r="G37" s="44" t="s">
        <v>29</v>
      </c>
      <c r="H37" s="44" t="s">
        <v>155</v>
      </c>
      <c r="I37" s="48">
        <v>50</v>
      </c>
      <c r="J37" s="88">
        <v>0</v>
      </c>
      <c r="K37" s="88">
        <v>0</v>
      </c>
      <c r="L37" s="48">
        <v>50</v>
      </c>
      <c r="M37" s="48">
        <v>50</v>
      </c>
      <c r="N37" s="44" t="s">
        <v>31</v>
      </c>
      <c r="O37" s="47" t="s">
        <v>148</v>
      </c>
      <c r="P37" s="44"/>
    </row>
    <row r="38" s="14" customFormat="1" ht="92" customHeight="1" spans="1:16">
      <c r="A38" s="44">
        <v>24</v>
      </c>
      <c r="B38" s="44" t="s">
        <v>24</v>
      </c>
      <c r="C38" s="44" t="s">
        <v>156</v>
      </c>
      <c r="D38" s="45" t="s">
        <v>157</v>
      </c>
      <c r="E38" s="44" t="s">
        <v>27</v>
      </c>
      <c r="F38" s="44" t="s">
        <v>158</v>
      </c>
      <c r="G38" s="44" t="s">
        <v>29</v>
      </c>
      <c r="H38" s="44" t="s">
        <v>155</v>
      </c>
      <c r="I38" s="48">
        <v>80</v>
      </c>
      <c r="J38" s="88">
        <v>0</v>
      </c>
      <c r="K38" s="88">
        <v>0</v>
      </c>
      <c r="L38" s="48">
        <v>80</v>
      </c>
      <c r="M38" s="48">
        <v>80</v>
      </c>
      <c r="N38" s="89" t="s">
        <v>31</v>
      </c>
      <c r="O38" s="47" t="s">
        <v>148</v>
      </c>
      <c r="P38" s="44"/>
    </row>
    <row r="39" s="14" customFormat="1" ht="27" customHeight="1" spans="1:16">
      <c r="A39" s="54" t="s">
        <v>159</v>
      </c>
      <c r="B39" s="54"/>
      <c r="C39" s="54"/>
      <c r="D39" s="54"/>
      <c r="E39" s="55"/>
      <c r="F39" s="56"/>
      <c r="G39" s="56"/>
      <c r="H39" s="60"/>
      <c r="I39" s="104">
        <f t="shared" ref="I39:M39" si="6">SUM(I40:I40)</f>
        <v>450</v>
      </c>
      <c r="J39" s="104"/>
      <c r="K39" s="104"/>
      <c r="L39" s="104">
        <f t="shared" si="6"/>
        <v>450</v>
      </c>
      <c r="M39" s="104">
        <f t="shared" si="6"/>
        <v>450</v>
      </c>
      <c r="N39" s="56"/>
      <c r="O39" s="110"/>
      <c r="P39" s="56"/>
    </row>
    <row r="40" s="15" customFormat="1" ht="87" customHeight="1" spans="1:16">
      <c r="A40" s="44">
        <v>25</v>
      </c>
      <c r="B40" s="44" t="s">
        <v>24</v>
      </c>
      <c r="C40" s="44" t="s">
        <v>160</v>
      </c>
      <c r="D40" s="46" t="s">
        <v>161</v>
      </c>
      <c r="E40" s="44" t="s">
        <v>27</v>
      </c>
      <c r="F40" s="44" t="s">
        <v>162</v>
      </c>
      <c r="G40" s="44" t="s">
        <v>29</v>
      </c>
      <c r="H40" s="44" t="s">
        <v>155</v>
      </c>
      <c r="I40" s="48">
        <v>450</v>
      </c>
      <c r="J40" s="88">
        <v>0</v>
      </c>
      <c r="K40" s="88">
        <v>0</v>
      </c>
      <c r="L40" s="48">
        <v>450</v>
      </c>
      <c r="M40" s="48">
        <v>450</v>
      </c>
      <c r="N40" s="44" t="s">
        <v>31</v>
      </c>
      <c r="O40" s="47" t="s">
        <v>148</v>
      </c>
      <c r="P40" s="44" t="s">
        <v>163</v>
      </c>
    </row>
    <row r="41" s="14" customFormat="1" ht="27" customHeight="1" spans="1:16">
      <c r="A41" s="55" t="s">
        <v>164</v>
      </c>
      <c r="B41" s="54" t="s">
        <v>165</v>
      </c>
      <c r="C41" s="54"/>
      <c r="D41" s="54"/>
      <c r="E41" s="55"/>
      <c r="F41" s="56"/>
      <c r="G41" s="56"/>
      <c r="H41" s="60"/>
      <c r="I41" s="104">
        <f t="shared" ref="I41:M41" si="7">SUM(I42)</f>
        <v>2657.91</v>
      </c>
      <c r="J41" s="104"/>
      <c r="K41" s="104"/>
      <c r="L41" s="104">
        <f t="shared" si="7"/>
        <v>2657.91</v>
      </c>
      <c r="M41" s="104">
        <f t="shared" si="7"/>
        <v>1786</v>
      </c>
      <c r="N41" s="56"/>
      <c r="O41" s="108"/>
      <c r="P41" s="56"/>
    </row>
    <row r="42" s="14" customFormat="1" ht="27" customHeight="1" spans="1:16">
      <c r="A42" s="54" t="s">
        <v>166</v>
      </c>
      <c r="B42" s="54"/>
      <c r="C42" s="54"/>
      <c r="D42" s="54"/>
      <c r="E42" s="55"/>
      <c r="F42" s="56"/>
      <c r="G42" s="56"/>
      <c r="H42" s="60"/>
      <c r="I42" s="104">
        <f>SUM(I43:I46)</f>
        <v>2657.91</v>
      </c>
      <c r="J42" s="104"/>
      <c r="K42" s="104"/>
      <c r="L42" s="104">
        <f>SUM(L43:L46)</f>
        <v>2657.91</v>
      </c>
      <c r="M42" s="104">
        <f>SUM(M43:M46)</f>
        <v>1786</v>
      </c>
      <c r="N42" s="56"/>
      <c r="O42" s="109"/>
      <c r="P42" s="56"/>
    </row>
    <row r="43" s="14" customFormat="1" ht="210" customHeight="1" spans="1:16">
      <c r="A43" s="44">
        <v>26</v>
      </c>
      <c r="B43" s="44" t="s">
        <v>24</v>
      </c>
      <c r="C43" s="51" t="s">
        <v>167</v>
      </c>
      <c r="D43" s="47" t="s">
        <v>168</v>
      </c>
      <c r="E43" s="51" t="s">
        <v>169</v>
      </c>
      <c r="F43" s="47" t="s">
        <v>170</v>
      </c>
      <c r="G43" s="51" t="s">
        <v>171</v>
      </c>
      <c r="H43" s="44" t="s">
        <v>172</v>
      </c>
      <c r="I43" s="48">
        <v>603.87</v>
      </c>
      <c r="J43" s="88">
        <v>0</v>
      </c>
      <c r="K43" s="88">
        <v>0</v>
      </c>
      <c r="L43" s="48">
        <v>603.87</v>
      </c>
      <c r="M43" s="48">
        <v>300</v>
      </c>
      <c r="N43" s="44" t="s">
        <v>173</v>
      </c>
      <c r="O43" s="47" t="s">
        <v>174</v>
      </c>
      <c r="P43" s="51" t="s">
        <v>163</v>
      </c>
    </row>
    <row r="44" s="15" customFormat="1" ht="191" customHeight="1" spans="1:16">
      <c r="A44" s="44">
        <v>27</v>
      </c>
      <c r="B44" s="51" t="s">
        <v>24</v>
      </c>
      <c r="C44" s="51" t="s">
        <v>167</v>
      </c>
      <c r="D44" s="61" t="s">
        <v>175</v>
      </c>
      <c r="E44" s="51" t="s">
        <v>169</v>
      </c>
      <c r="F44" s="51" t="s">
        <v>176</v>
      </c>
      <c r="G44" s="51" t="s">
        <v>177</v>
      </c>
      <c r="H44" s="51" t="s">
        <v>77</v>
      </c>
      <c r="I44" s="48">
        <v>899.38</v>
      </c>
      <c r="J44" s="88">
        <v>0</v>
      </c>
      <c r="K44" s="88">
        <v>0</v>
      </c>
      <c r="L44" s="48">
        <v>899.38</v>
      </c>
      <c r="M44" s="48">
        <v>564</v>
      </c>
      <c r="N44" s="44" t="s">
        <v>173</v>
      </c>
      <c r="O44" s="47" t="s">
        <v>174</v>
      </c>
      <c r="P44" s="111"/>
    </row>
    <row r="45" s="15" customFormat="1" ht="94" customHeight="1" spans="1:16">
      <c r="A45" s="44">
        <v>28</v>
      </c>
      <c r="B45" s="62" t="s">
        <v>24</v>
      </c>
      <c r="C45" s="62" t="s">
        <v>178</v>
      </c>
      <c r="D45" s="62" t="s">
        <v>179</v>
      </c>
      <c r="E45" s="62" t="s">
        <v>27</v>
      </c>
      <c r="F45" s="62" t="s">
        <v>180</v>
      </c>
      <c r="G45" s="62" t="s">
        <v>181</v>
      </c>
      <c r="H45" s="62" t="s">
        <v>172</v>
      </c>
      <c r="I45" s="62">
        <v>504.66</v>
      </c>
      <c r="J45" s="88">
        <v>0</v>
      </c>
      <c r="K45" s="88">
        <v>0</v>
      </c>
      <c r="L45" s="48">
        <v>504.66</v>
      </c>
      <c r="M45" s="48">
        <v>370</v>
      </c>
      <c r="N45" s="51" t="s">
        <v>107</v>
      </c>
      <c r="O45" s="47" t="s">
        <v>108</v>
      </c>
      <c r="P45" s="47" t="s">
        <v>182</v>
      </c>
    </row>
    <row r="46" s="7" customFormat="1" ht="169" customHeight="1" spans="1:16">
      <c r="A46" s="44">
        <v>29</v>
      </c>
      <c r="B46" s="44" t="s">
        <v>24</v>
      </c>
      <c r="C46" s="51" t="s">
        <v>183</v>
      </c>
      <c r="D46" s="51" t="s">
        <v>184</v>
      </c>
      <c r="E46" s="51" t="s">
        <v>169</v>
      </c>
      <c r="F46" s="51" t="s">
        <v>185</v>
      </c>
      <c r="G46" s="51" t="s">
        <v>186</v>
      </c>
      <c r="H46" s="44" t="s">
        <v>187</v>
      </c>
      <c r="I46" s="48">
        <v>650</v>
      </c>
      <c r="J46" s="88">
        <v>0</v>
      </c>
      <c r="K46" s="88">
        <v>0</v>
      </c>
      <c r="L46" s="48">
        <v>650</v>
      </c>
      <c r="M46" s="48">
        <v>552</v>
      </c>
      <c r="N46" s="44" t="s">
        <v>173</v>
      </c>
      <c r="O46" s="47" t="s">
        <v>174</v>
      </c>
      <c r="P46" s="51"/>
    </row>
    <row r="47" s="16" customFormat="1" ht="25" customHeight="1" spans="1:16">
      <c r="A47" s="55" t="s">
        <v>188</v>
      </c>
      <c r="B47" s="54" t="s">
        <v>189</v>
      </c>
      <c r="C47" s="54"/>
      <c r="D47" s="54"/>
      <c r="E47" s="55"/>
      <c r="F47" s="56"/>
      <c r="G47" s="56"/>
      <c r="H47" s="55"/>
      <c r="I47" s="107">
        <f t="shared" ref="I47:M47" si="8">SUM(I48)</f>
        <v>300</v>
      </c>
      <c r="J47" s="107"/>
      <c r="K47" s="107"/>
      <c r="L47" s="107">
        <f t="shared" si="8"/>
        <v>300</v>
      </c>
      <c r="M47" s="107">
        <f t="shared" si="8"/>
        <v>300</v>
      </c>
      <c r="N47" s="56"/>
      <c r="O47" s="112"/>
      <c r="P47" s="56"/>
    </row>
    <row r="48" s="16" customFormat="1" ht="22" customHeight="1" spans="1:16">
      <c r="A48" s="54" t="s">
        <v>190</v>
      </c>
      <c r="B48" s="54"/>
      <c r="C48" s="54"/>
      <c r="D48" s="54"/>
      <c r="E48" s="55"/>
      <c r="F48" s="56"/>
      <c r="G48" s="56"/>
      <c r="H48" s="55"/>
      <c r="I48" s="107">
        <f t="shared" ref="I48:M48" si="9">SUM(I49)</f>
        <v>300</v>
      </c>
      <c r="J48" s="107"/>
      <c r="K48" s="107"/>
      <c r="L48" s="107">
        <f t="shared" si="9"/>
        <v>300</v>
      </c>
      <c r="M48" s="107">
        <f t="shared" si="9"/>
        <v>300</v>
      </c>
      <c r="N48" s="56"/>
      <c r="O48" s="112"/>
      <c r="P48" s="56"/>
    </row>
    <row r="49" s="17" customFormat="1" ht="108" customHeight="1" spans="1:16">
      <c r="A49" s="44">
        <v>30</v>
      </c>
      <c r="B49" s="44" t="s">
        <v>24</v>
      </c>
      <c r="C49" s="44" t="s">
        <v>191</v>
      </c>
      <c r="D49" s="44" t="s">
        <v>192</v>
      </c>
      <c r="E49" s="44" t="s">
        <v>27</v>
      </c>
      <c r="F49" s="44" t="s">
        <v>193</v>
      </c>
      <c r="G49" s="44" t="s">
        <v>29</v>
      </c>
      <c r="H49" s="44" t="s">
        <v>155</v>
      </c>
      <c r="I49" s="87">
        <v>300</v>
      </c>
      <c r="J49" s="88">
        <v>0</v>
      </c>
      <c r="K49" s="88">
        <v>0</v>
      </c>
      <c r="L49" s="87">
        <v>300</v>
      </c>
      <c r="M49" s="87">
        <v>300</v>
      </c>
      <c r="N49" s="89" t="s">
        <v>31</v>
      </c>
      <c r="O49" s="47" t="s">
        <v>148</v>
      </c>
      <c r="P49" s="113"/>
    </row>
    <row r="50" s="18" customFormat="1" ht="30" customHeight="1" spans="1:16">
      <c r="A50" s="63"/>
      <c r="B50" s="63"/>
      <c r="C50" s="63"/>
      <c r="D50" s="63"/>
      <c r="E50" s="64"/>
      <c r="F50" s="65"/>
      <c r="G50" s="65"/>
      <c r="H50" s="66"/>
      <c r="I50" s="22"/>
      <c r="J50" s="22"/>
      <c r="K50" s="22"/>
      <c r="L50" s="22"/>
      <c r="M50" s="22"/>
      <c r="N50" s="114"/>
      <c r="P50" s="115"/>
    </row>
  </sheetData>
  <mergeCells count="34">
    <mergeCell ref="A1:P1"/>
    <mergeCell ref="A2:P2"/>
    <mergeCell ref="A3:P3"/>
    <mergeCell ref="A7:E7"/>
    <mergeCell ref="B8:E8"/>
    <mergeCell ref="A9:E9"/>
    <mergeCell ref="A10:D10"/>
    <mergeCell ref="A27:E27"/>
    <mergeCell ref="A33:F33"/>
    <mergeCell ref="B35:D35"/>
    <mergeCell ref="A36:E36"/>
    <mergeCell ref="A39:E39"/>
    <mergeCell ref="B41:E41"/>
    <mergeCell ref="A42:E42"/>
    <mergeCell ref="B47:E47"/>
    <mergeCell ref="A48:E48"/>
    <mergeCell ref="A50:D50"/>
    <mergeCell ref="F50:H5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700694444444445" right="0.700694444444445" top="0.751388888888889" bottom="0.751388888888889" header="0.298611111111111" footer="0.751388888888889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2023-12-24T00:34:00Z</dcterms:created>
  <dcterms:modified xsi:type="dcterms:W3CDTF">2024-02-01T06:30:57Z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9E65AB2625ED43CFBA3BB78668E69FA1</vt:lpwstr>
  </property>
  <property fmtid="{D5CDD505-2E9C-101B-9397-08002B2CF9AE}" pid="3" name="KSOProductBuildVer">
    <vt:lpwstr>2052-10.8.2.6837</vt:lpwstr>
  </property>
</Properties>
</file>