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步口桥村" sheetId="1" r:id="rId1"/>
    <sheet name="二闸村" sheetId="2" r:id="rId2"/>
    <sheet name="和平村" sheetId="3" r:id="rId3"/>
    <sheet name="老户村" sheetId="4" r:id="rId4"/>
    <sheet name="前锋村" sheetId="5" r:id="rId5"/>
    <sheet name="前卫村" sheetId="6" r:id="rId6"/>
    <sheet name="小兴墩村" sheetId="7" r:id="rId7"/>
    <sheet name="新建村" sheetId="8" r:id="rId8"/>
    <sheet name="新民村" sheetId="9" r:id="rId9"/>
    <sheet name="星火村" sheetId="10" r:id="rId10"/>
    <sheet name="沿河村" sheetId="11" r:id="rId11"/>
    <sheet name="前进村" sheetId="12" r:id="rId12"/>
    <sheet name="三闸村" sheetId="13" r:id="rId13"/>
  </sheets>
  <calcPr calcId="144525"/>
</workbook>
</file>

<file path=xl/sharedStrings.xml><?xml version="1.0" encoding="utf-8"?>
<sst xmlns="http://schemas.openxmlformats.org/spreadsheetml/2006/main" count="10653" uniqueCount="4958">
  <si>
    <t>平罗县城关镇2023年步口桥村耕地地力保护补贴资金发放名册</t>
  </si>
  <si>
    <t xml:space="preserve">乡镇（盖章）:平罗县城关镇人民政府                                                               村（盖章）：步口桥村 </t>
  </si>
  <si>
    <t>序号</t>
  </si>
  <si>
    <t>姓名</t>
  </si>
  <si>
    <t>家庭住址</t>
  </si>
  <si>
    <t>补贴面积（亩）</t>
  </si>
  <si>
    <r>
      <rPr>
        <sz val="11"/>
        <color indexed="8"/>
        <rFont val="宋体"/>
        <charset val="134"/>
      </rPr>
      <t>补贴标准（元</t>
    </r>
    <r>
      <rPr>
        <sz val="11"/>
        <color rgb="FF000000"/>
        <rFont val="宋体"/>
        <charset val="134"/>
      </rPr>
      <t>/</t>
    </r>
    <r>
      <rPr>
        <sz val="11"/>
        <color indexed="8"/>
        <rFont val="宋体"/>
        <charset val="134"/>
      </rPr>
      <t>亩）</t>
    </r>
  </si>
  <si>
    <t>补贴金额（元）</t>
  </si>
  <si>
    <t>备注</t>
  </si>
  <si>
    <t>合计</t>
  </si>
  <si>
    <t>马金华</t>
  </si>
  <si>
    <t>步口桥村一队</t>
  </si>
  <si>
    <t>刘建平</t>
  </si>
  <si>
    <t>刘艳霞</t>
  </si>
  <si>
    <t>顾月红</t>
  </si>
  <si>
    <t>刘占祥</t>
  </si>
  <si>
    <t>闫登荣</t>
  </si>
  <si>
    <t>刘莹</t>
  </si>
  <si>
    <t>刘学明</t>
  </si>
  <si>
    <t>刘德兴</t>
  </si>
  <si>
    <t>闫庆华</t>
  </si>
  <si>
    <t>刘建华</t>
  </si>
  <si>
    <t>刘元明</t>
  </si>
  <si>
    <t>刘建明</t>
  </si>
  <si>
    <t>刘建斌</t>
  </si>
  <si>
    <t>刘胜国</t>
  </si>
  <si>
    <t>刘万国</t>
  </si>
  <si>
    <t>刘德山</t>
  </si>
  <si>
    <t>刘利斌</t>
  </si>
  <si>
    <t>刘岩</t>
  </si>
  <si>
    <t>刘伟</t>
  </si>
  <si>
    <t>刘华国</t>
  </si>
  <si>
    <t>李宏忠</t>
  </si>
  <si>
    <t>刘建锋</t>
  </si>
  <si>
    <t>刘永国</t>
  </si>
  <si>
    <t>刘建宏</t>
  </si>
  <si>
    <t>刘军</t>
  </si>
  <si>
    <t>闫庆国</t>
  </si>
  <si>
    <t>王宗义</t>
  </si>
  <si>
    <t>刘燕</t>
  </si>
  <si>
    <t>刘润平</t>
  </si>
  <si>
    <t>刘正涛</t>
  </si>
  <si>
    <t>刘斌</t>
  </si>
  <si>
    <t>刘正东</t>
  </si>
  <si>
    <t>王金莲</t>
  </si>
  <si>
    <t>刘海斌</t>
  </si>
  <si>
    <t>刘飞</t>
  </si>
  <si>
    <t>刘俭</t>
  </si>
  <si>
    <t>刘建成</t>
  </si>
  <si>
    <t>闫莉</t>
  </si>
  <si>
    <t>陈宗喜</t>
  </si>
  <si>
    <t>步口桥村二队</t>
  </si>
  <si>
    <t>陈宗利</t>
  </si>
  <si>
    <t>陈宗海</t>
  </si>
  <si>
    <t>陈宗军</t>
  </si>
  <si>
    <t>吴忠宁</t>
  </si>
  <si>
    <t>董怀礼</t>
  </si>
  <si>
    <t>董平</t>
  </si>
  <si>
    <t>董怀智</t>
  </si>
  <si>
    <t>陈学锋</t>
  </si>
  <si>
    <t>冯秋生</t>
  </si>
  <si>
    <t>陈学明</t>
  </si>
  <si>
    <t>闫斌</t>
  </si>
  <si>
    <t>陈宗其</t>
  </si>
  <si>
    <t>陈学忠</t>
  </si>
  <si>
    <t>陈学宏</t>
  </si>
  <si>
    <t>李学锋</t>
  </si>
  <si>
    <t>冯涛</t>
  </si>
  <si>
    <t>冯杰</t>
  </si>
  <si>
    <t>陈琦</t>
  </si>
  <si>
    <t>孟秀芳</t>
  </si>
  <si>
    <t>陈宗栋</t>
  </si>
  <si>
    <t>冯玉银</t>
  </si>
  <si>
    <t>陈宗贤</t>
  </si>
  <si>
    <t>冯忠</t>
  </si>
  <si>
    <t>陈国忠</t>
  </si>
  <si>
    <t>陈占平</t>
  </si>
  <si>
    <t>陈宗和</t>
  </si>
  <si>
    <t>张金荣</t>
  </si>
  <si>
    <t>张金平</t>
  </si>
  <si>
    <t>冯学福</t>
  </si>
  <si>
    <t>冯占平</t>
  </si>
  <si>
    <t>冯志</t>
  </si>
  <si>
    <t>董月莲</t>
  </si>
  <si>
    <t>冯元林</t>
  </si>
  <si>
    <t>冯立军</t>
  </si>
  <si>
    <t>杨孟花</t>
  </si>
  <si>
    <t>冯利刚</t>
  </si>
  <si>
    <t>陈娥</t>
  </si>
  <si>
    <t>袁占喜</t>
  </si>
  <si>
    <t>张永英</t>
  </si>
  <si>
    <t>李艳红</t>
  </si>
  <si>
    <t>王兴堂</t>
  </si>
  <si>
    <t>王兴宏</t>
  </si>
  <si>
    <t>王兴祯</t>
  </si>
  <si>
    <t>冯秀芸</t>
  </si>
  <si>
    <t>闫国珍</t>
  </si>
  <si>
    <t>纠错增加1.06亩</t>
  </si>
  <si>
    <t>闫军诊</t>
  </si>
  <si>
    <t>纠错减少0.72亩</t>
  </si>
  <si>
    <t>闫永珍</t>
  </si>
  <si>
    <t>王兴林</t>
  </si>
  <si>
    <t>李素珍</t>
  </si>
  <si>
    <t>冯立新</t>
  </si>
  <si>
    <t>王淑玲</t>
  </si>
  <si>
    <t>冯利华</t>
  </si>
  <si>
    <t>陈宗俊</t>
  </si>
  <si>
    <t>闫龙</t>
  </si>
  <si>
    <t>王学军</t>
  </si>
  <si>
    <t>董怀义</t>
  </si>
  <si>
    <t>冯学超</t>
  </si>
  <si>
    <t>刘风珍</t>
  </si>
  <si>
    <t>陈力</t>
  </si>
  <si>
    <t>冯元庆</t>
  </si>
  <si>
    <t>冯正刚</t>
  </si>
  <si>
    <t>袁超</t>
  </si>
  <si>
    <t>张龙</t>
  </si>
  <si>
    <t>张磊</t>
  </si>
  <si>
    <t>冯海波</t>
  </si>
  <si>
    <t>陈祯</t>
  </si>
  <si>
    <t>李生村</t>
  </si>
  <si>
    <t>步口桥村三队</t>
  </si>
  <si>
    <t>李生明</t>
  </si>
  <si>
    <t>白毛红</t>
  </si>
  <si>
    <t>李占龙</t>
  </si>
  <si>
    <t>王建业</t>
  </si>
  <si>
    <t>赵生宏</t>
  </si>
  <si>
    <t>李占省</t>
  </si>
  <si>
    <t>高全强</t>
  </si>
  <si>
    <t>姚敏慧</t>
  </si>
  <si>
    <t>张月英</t>
  </si>
  <si>
    <t>李杰</t>
  </si>
  <si>
    <t>李生斌</t>
  </si>
  <si>
    <t>王尽喜</t>
  </si>
  <si>
    <t>白毛青</t>
  </si>
  <si>
    <t>李占宁</t>
  </si>
  <si>
    <t>王振荣</t>
  </si>
  <si>
    <t>李生胜</t>
  </si>
  <si>
    <t>李生华</t>
  </si>
  <si>
    <t>赵风琴</t>
  </si>
  <si>
    <t>陶月梅</t>
  </si>
  <si>
    <t>李占江</t>
  </si>
  <si>
    <t>高全珍</t>
  </si>
  <si>
    <t>简太平</t>
  </si>
  <si>
    <t>全涛</t>
  </si>
  <si>
    <t>李斌</t>
  </si>
  <si>
    <t>高希成</t>
  </si>
  <si>
    <t>李军</t>
  </si>
  <si>
    <t>王尽军</t>
  </si>
  <si>
    <t>王娟</t>
  </si>
  <si>
    <t>李元正</t>
  </si>
  <si>
    <t>白世贵</t>
  </si>
  <si>
    <t>王风英</t>
  </si>
  <si>
    <t>李占和</t>
  </si>
  <si>
    <t>高全宝</t>
  </si>
  <si>
    <t>李俊</t>
  </si>
  <si>
    <t>李栋</t>
  </si>
  <si>
    <t>王建设</t>
  </si>
  <si>
    <t>王月玲</t>
  </si>
  <si>
    <t>李学忠</t>
  </si>
  <si>
    <t>李潘</t>
  </si>
  <si>
    <t>胡天顺</t>
  </si>
  <si>
    <t>王尽忠</t>
  </si>
  <si>
    <t>李元忠</t>
  </si>
  <si>
    <t>李孔</t>
  </si>
  <si>
    <t>王尽仁</t>
  </si>
  <si>
    <t>李华</t>
  </si>
  <si>
    <t>王红青</t>
  </si>
  <si>
    <t>李占涛</t>
  </si>
  <si>
    <t>李占朋</t>
  </si>
  <si>
    <t>李占忠</t>
  </si>
  <si>
    <t>李元军</t>
  </si>
  <si>
    <t>王尽国</t>
  </si>
  <si>
    <t>高希乐</t>
  </si>
  <si>
    <t>李占锋</t>
  </si>
  <si>
    <t>李学</t>
  </si>
  <si>
    <t>高全瑞</t>
  </si>
  <si>
    <t>高全林</t>
  </si>
  <si>
    <t>高全义</t>
  </si>
  <si>
    <t>李刚</t>
  </si>
  <si>
    <t>赵月芝</t>
  </si>
  <si>
    <t>李生军</t>
  </si>
  <si>
    <t>李学刚</t>
  </si>
  <si>
    <t>闫芬</t>
  </si>
  <si>
    <t>王宏昌</t>
  </si>
  <si>
    <t>李学科</t>
  </si>
  <si>
    <t>李学志</t>
  </si>
  <si>
    <t>安金莲</t>
  </si>
  <si>
    <t>刘秀珍</t>
  </si>
  <si>
    <t>李元平</t>
  </si>
  <si>
    <t>王玉芳</t>
  </si>
  <si>
    <t>高全斌</t>
  </si>
  <si>
    <t>李占林</t>
  </si>
  <si>
    <t>李占才</t>
  </si>
  <si>
    <t>陈洪山</t>
  </si>
  <si>
    <t>步口桥村四队</t>
  </si>
  <si>
    <t>乃建忠</t>
  </si>
  <si>
    <t>胡占祥</t>
  </si>
  <si>
    <t>胡占全</t>
  </si>
  <si>
    <t>刘占红</t>
  </si>
  <si>
    <t>沈学琴</t>
  </si>
  <si>
    <t>闫伏平</t>
  </si>
  <si>
    <t>王尽孝</t>
  </si>
  <si>
    <t>冯秀琴</t>
  </si>
  <si>
    <t>赵永宏死亡,打给其妻子</t>
  </si>
  <si>
    <t>赵军良</t>
  </si>
  <si>
    <t>凌东利</t>
  </si>
  <si>
    <t>凌东平</t>
  </si>
  <si>
    <t>闫福利</t>
  </si>
  <si>
    <t>王淑琴</t>
  </si>
  <si>
    <t>高治锋</t>
  </si>
  <si>
    <t>陈洪义</t>
  </si>
  <si>
    <t>高霄峰</t>
  </si>
  <si>
    <t>高玉荣</t>
  </si>
  <si>
    <t>付克江</t>
  </si>
  <si>
    <t>胡占平</t>
  </si>
  <si>
    <t>刘占海</t>
  </si>
  <si>
    <t>高希望</t>
  </si>
  <si>
    <t>闫福兴</t>
  </si>
  <si>
    <t>赵涛</t>
  </si>
  <si>
    <t>凌胜先</t>
  </si>
  <si>
    <t>闫瑞明</t>
  </si>
  <si>
    <t>尹建国</t>
  </si>
  <si>
    <t>高全兴</t>
  </si>
  <si>
    <t>高珊</t>
  </si>
  <si>
    <t>徐建平</t>
  </si>
  <si>
    <t>徐建宁</t>
  </si>
  <si>
    <t>丁学军</t>
  </si>
  <si>
    <t>乔建平</t>
  </si>
  <si>
    <t>张学荣</t>
  </si>
  <si>
    <t>张学平</t>
  </si>
  <si>
    <t>张学义</t>
  </si>
  <si>
    <t>张建祥</t>
  </si>
  <si>
    <t>贾玉琴</t>
  </si>
  <si>
    <t>贾生明</t>
  </si>
  <si>
    <t>高玉龙</t>
  </si>
  <si>
    <t>高玉明</t>
  </si>
  <si>
    <t>周桂英</t>
  </si>
  <si>
    <t>张建斌</t>
  </si>
  <si>
    <t>张万德</t>
  </si>
  <si>
    <t>张健伟</t>
  </si>
  <si>
    <t>候传玉</t>
  </si>
  <si>
    <t>孟刚</t>
  </si>
  <si>
    <t>高乐善</t>
  </si>
  <si>
    <t>李金香</t>
  </si>
  <si>
    <t>王丽美</t>
  </si>
  <si>
    <t>张发祥</t>
  </si>
  <si>
    <t>顾光财</t>
  </si>
  <si>
    <t>顾清江</t>
  </si>
  <si>
    <t>贾生龙</t>
  </si>
  <si>
    <t>叶长青</t>
  </si>
  <si>
    <t>叶治华</t>
  </si>
  <si>
    <t>贾生海</t>
  </si>
  <si>
    <t>张学仁</t>
  </si>
  <si>
    <t>李萍</t>
  </si>
  <si>
    <t>赵云财</t>
  </si>
  <si>
    <t>张建军</t>
  </si>
  <si>
    <t>乃建国</t>
  </si>
  <si>
    <t>闫富强</t>
  </si>
  <si>
    <t>丁学文</t>
  </si>
  <si>
    <t>陆风菊</t>
  </si>
  <si>
    <t>王尽贤</t>
  </si>
  <si>
    <t>王尽成</t>
  </si>
  <si>
    <t>高全忠</t>
  </si>
  <si>
    <t>胡占国</t>
  </si>
  <si>
    <t>张学林</t>
  </si>
  <si>
    <t>叶学芝</t>
  </si>
  <si>
    <t>高玉宏</t>
  </si>
  <si>
    <t>候卫东</t>
  </si>
  <si>
    <t>高玉宝</t>
  </si>
  <si>
    <t>李建国</t>
  </si>
  <si>
    <t>叶兰英</t>
  </si>
  <si>
    <t>闫林</t>
  </si>
  <si>
    <t>高全仁</t>
  </si>
  <si>
    <t>高凌峰</t>
  </si>
  <si>
    <t>吴少青</t>
  </si>
  <si>
    <t>陈化龙</t>
  </si>
  <si>
    <t>乃建民</t>
  </si>
  <si>
    <t>王进平</t>
  </si>
  <si>
    <t>王进红</t>
  </si>
  <si>
    <t>王进朝</t>
  </si>
  <si>
    <t>张光太</t>
  </si>
  <si>
    <t>步口桥村五队</t>
  </si>
  <si>
    <t>杨超</t>
  </si>
  <si>
    <t>张尽才</t>
  </si>
  <si>
    <t>韩鹏</t>
  </si>
  <si>
    <t>张尽锋</t>
  </si>
  <si>
    <t>何占忠</t>
  </si>
  <si>
    <t>张尽珍</t>
  </si>
  <si>
    <t>岳军民</t>
  </si>
  <si>
    <t>岳军红</t>
  </si>
  <si>
    <t>岳军斌</t>
  </si>
  <si>
    <t>张光前</t>
  </si>
  <si>
    <t>张光耀</t>
  </si>
  <si>
    <t>赵立平</t>
  </si>
  <si>
    <t>王建忠</t>
  </si>
  <si>
    <t>贾生荣</t>
  </si>
  <si>
    <t>张永明</t>
  </si>
  <si>
    <t>张尽华</t>
  </si>
  <si>
    <t>张自立</t>
  </si>
  <si>
    <t>张自军</t>
  </si>
  <si>
    <t>贾伏祥</t>
  </si>
  <si>
    <t>张尽宁</t>
  </si>
  <si>
    <t>张淑霞</t>
  </si>
  <si>
    <t>岳进平</t>
  </si>
  <si>
    <t>岳军海</t>
  </si>
  <si>
    <t>岳军平</t>
  </si>
  <si>
    <t>赵利峰</t>
  </si>
  <si>
    <t>赵伏祥</t>
  </si>
  <si>
    <t>王建华</t>
  </si>
  <si>
    <t>王建雄</t>
  </si>
  <si>
    <t>贾生贵</t>
  </si>
  <si>
    <t>贾生平</t>
  </si>
  <si>
    <t>张琴芳</t>
  </si>
  <si>
    <t>张光利</t>
  </si>
  <si>
    <t>贾伏明</t>
  </si>
  <si>
    <t>蒋芳</t>
  </si>
  <si>
    <t>赵永生</t>
  </si>
  <si>
    <t>陆华</t>
  </si>
  <si>
    <t>王正华</t>
  </si>
  <si>
    <t>张建平</t>
  </si>
  <si>
    <t>张永祯</t>
  </si>
  <si>
    <t>张永斌</t>
  </si>
  <si>
    <t>赵永红</t>
  </si>
  <si>
    <t>张立平</t>
  </si>
  <si>
    <t>张进平</t>
  </si>
  <si>
    <t>王建平</t>
  </si>
  <si>
    <t>许光明</t>
  </si>
  <si>
    <t>王学东</t>
  </si>
  <si>
    <t>刘爱玲</t>
  </si>
  <si>
    <t>张永其</t>
  </si>
  <si>
    <t>赵永亮</t>
  </si>
  <si>
    <t>程燕</t>
  </si>
  <si>
    <t>王志帮</t>
  </si>
  <si>
    <t>王占新</t>
  </si>
  <si>
    <t>张国政</t>
  </si>
  <si>
    <t>王金成</t>
  </si>
  <si>
    <t>张国胜</t>
  </si>
  <si>
    <t>张文青</t>
  </si>
  <si>
    <t>张德宁</t>
  </si>
  <si>
    <t>高风珍</t>
  </si>
  <si>
    <t>张光琪</t>
  </si>
  <si>
    <t>王彦玲</t>
  </si>
  <si>
    <t>王伏宁</t>
  </si>
  <si>
    <t>张自华</t>
  </si>
  <si>
    <t>张自平</t>
  </si>
  <si>
    <t>张学斌</t>
  </si>
  <si>
    <t>王月萍</t>
  </si>
  <si>
    <t>张占明</t>
  </si>
  <si>
    <t>张学锋</t>
  </si>
  <si>
    <t>张永会</t>
  </si>
  <si>
    <t>郑月萍</t>
  </si>
  <si>
    <t>张自其</t>
  </si>
  <si>
    <t>张明</t>
  </si>
  <si>
    <t>赵玉红</t>
  </si>
  <si>
    <t>张彦萍</t>
  </si>
  <si>
    <t>张进毅</t>
  </si>
  <si>
    <t>王志国</t>
  </si>
  <si>
    <t>王志刚</t>
  </si>
  <si>
    <t>王昶生</t>
  </si>
  <si>
    <t>张学文</t>
  </si>
  <si>
    <t>张万才</t>
  </si>
  <si>
    <t>许会云</t>
  </si>
  <si>
    <t>张建宁</t>
  </si>
  <si>
    <t>何亮</t>
  </si>
  <si>
    <t>张鹏宁</t>
  </si>
  <si>
    <t>赵乐义</t>
  </si>
  <si>
    <t>贾生珍</t>
  </si>
  <si>
    <t>张德清</t>
  </si>
  <si>
    <t>张国忠</t>
  </si>
  <si>
    <t>岳军锋</t>
  </si>
  <si>
    <t>陆发忠</t>
  </si>
  <si>
    <t>步口桥村六队</t>
  </si>
  <si>
    <t>陆发银</t>
  </si>
  <si>
    <t>黄亚玲</t>
  </si>
  <si>
    <t>陆发宝</t>
  </si>
  <si>
    <t>陆忠海</t>
  </si>
  <si>
    <t>陆发胜</t>
  </si>
  <si>
    <t>陆国平</t>
  </si>
  <si>
    <t>陆国斌</t>
  </si>
  <si>
    <t>陆发山</t>
  </si>
  <si>
    <t>贺凤燕</t>
  </si>
  <si>
    <t>陆发科</t>
  </si>
  <si>
    <t>陆发明</t>
  </si>
  <si>
    <t>蔡万录</t>
  </si>
  <si>
    <t>沈建银</t>
  </si>
  <si>
    <t>白长青</t>
  </si>
  <si>
    <t>沈建国</t>
  </si>
  <si>
    <t>李月芳</t>
  </si>
  <si>
    <t>石云花</t>
  </si>
  <si>
    <t>郭长青</t>
  </si>
  <si>
    <t>郭长安</t>
  </si>
  <si>
    <t>白淑芳</t>
  </si>
  <si>
    <t>何建新</t>
  </si>
  <si>
    <t>刘瑞新</t>
  </si>
  <si>
    <t>何建明</t>
  </si>
  <si>
    <t>陈惠芳</t>
  </si>
  <si>
    <t>郑惠荣</t>
  </si>
  <si>
    <t>刘生银</t>
  </si>
  <si>
    <t>李克秀</t>
  </si>
  <si>
    <t>李尚斌</t>
  </si>
  <si>
    <t>李彦斌</t>
  </si>
  <si>
    <t>李克义</t>
  </si>
  <si>
    <t>李克伏</t>
  </si>
  <si>
    <t>李秀霞</t>
  </si>
  <si>
    <t>李学文</t>
  </si>
  <si>
    <t>李学义</t>
  </si>
  <si>
    <t>李克祥</t>
  </si>
  <si>
    <t>杨茂德</t>
  </si>
  <si>
    <t>李占斌</t>
  </si>
  <si>
    <t>李占东</t>
  </si>
  <si>
    <t>俞文海</t>
  </si>
  <si>
    <t>宋永忠</t>
  </si>
  <si>
    <t>宋尚志</t>
  </si>
  <si>
    <t>宋尚斌</t>
  </si>
  <si>
    <t>俞文明</t>
  </si>
  <si>
    <t>李克忠</t>
  </si>
  <si>
    <t>李克军</t>
  </si>
  <si>
    <t>李克亮</t>
  </si>
  <si>
    <t>李克雄</t>
  </si>
  <si>
    <t>郭占平</t>
  </si>
  <si>
    <t>李克瑞</t>
  </si>
  <si>
    <t>祖金平</t>
  </si>
  <si>
    <t>李占银</t>
  </si>
  <si>
    <t>何廷仁</t>
  </si>
  <si>
    <t>王月琴</t>
  </si>
  <si>
    <t>李克荣</t>
  </si>
  <si>
    <t>蔡万寿</t>
  </si>
  <si>
    <t>沈建军</t>
  </si>
  <si>
    <t>陆忠华</t>
  </si>
  <si>
    <t>沈建华</t>
  </si>
  <si>
    <t>刘彦芳</t>
  </si>
  <si>
    <t>俞文录</t>
  </si>
  <si>
    <t>李学斌</t>
  </si>
  <si>
    <t>俞建新</t>
  </si>
  <si>
    <t>王秀芳</t>
  </si>
  <si>
    <t>李克金</t>
  </si>
  <si>
    <t>纠错增加0.92亩</t>
  </si>
  <si>
    <t>俞龙</t>
  </si>
  <si>
    <t>李克银</t>
  </si>
  <si>
    <t>徐翠兰</t>
  </si>
  <si>
    <t>何建刚</t>
  </si>
  <si>
    <t>曹秀萍</t>
  </si>
  <si>
    <t>李学峰</t>
  </si>
  <si>
    <t>李学东</t>
  </si>
  <si>
    <t>王淑华</t>
  </si>
  <si>
    <t>陆忠仪</t>
  </si>
  <si>
    <t>郭磊</t>
  </si>
  <si>
    <t>俞超</t>
  </si>
  <si>
    <t>陆欢</t>
  </si>
  <si>
    <t>郭迁</t>
  </si>
  <si>
    <t>俞翔</t>
  </si>
  <si>
    <t>陆帆</t>
  </si>
  <si>
    <t>陆发新</t>
  </si>
  <si>
    <t>俞建忠</t>
  </si>
  <si>
    <t>莫学芳</t>
  </si>
  <si>
    <t>白明</t>
  </si>
  <si>
    <t>陆海燕</t>
  </si>
  <si>
    <t>宋铎</t>
  </si>
  <si>
    <t>陆国龙</t>
  </si>
  <si>
    <t>何惠琴</t>
  </si>
  <si>
    <t>刘玉梅</t>
  </si>
  <si>
    <t>李学飞</t>
  </si>
  <si>
    <t>李小兵</t>
  </si>
  <si>
    <t>李建斌</t>
  </si>
  <si>
    <t>李小玲</t>
  </si>
  <si>
    <t>李克勤</t>
  </si>
  <si>
    <t>俞建国</t>
  </si>
  <si>
    <t>郭彦明</t>
  </si>
  <si>
    <t>沈杨</t>
  </si>
  <si>
    <t>陆民</t>
  </si>
  <si>
    <t>陆文</t>
  </si>
  <si>
    <t>郭严亮</t>
  </si>
  <si>
    <t>纠错减少0.34亩</t>
  </si>
  <si>
    <t>何建宁</t>
  </si>
  <si>
    <t>郭严利</t>
  </si>
  <si>
    <t>李学明</t>
  </si>
  <si>
    <t>何建华</t>
  </si>
  <si>
    <t>宋小亮</t>
  </si>
  <si>
    <t>沈刚</t>
  </si>
  <si>
    <t>李克靖</t>
  </si>
  <si>
    <t>何建平</t>
  </si>
  <si>
    <t>李和成</t>
  </si>
  <si>
    <t>步口桥村七队</t>
  </si>
  <si>
    <t>李克生</t>
  </si>
  <si>
    <t>刘彩芳</t>
  </si>
  <si>
    <t>史明亮</t>
  </si>
  <si>
    <t>岳金芳</t>
  </si>
  <si>
    <t>李张保</t>
  </si>
  <si>
    <t>李克珍</t>
  </si>
  <si>
    <t>李克彪</t>
  </si>
  <si>
    <t>许金梅</t>
  </si>
  <si>
    <t>许金红</t>
  </si>
  <si>
    <t>张万勤</t>
  </si>
  <si>
    <t>李红伟</t>
  </si>
  <si>
    <t>梁玉萍</t>
  </si>
  <si>
    <t>张学军</t>
  </si>
  <si>
    <t>刘进国</t>
  </si>
  <si>
    <t>吕学梅</t>
  </si>
  <si>
    <t>刘爱国</t>
  </si>
  <si>
    <t>许银凤</t>
  </si>
  <si>
    <t>李克帆</t>
  </si>
  <si>
    <t>唐月凤</t>
  </si>
  <si>
    <t>唐月成</t>
  </si>
  <si>
    <t>张万银</t>
  </si>
  <si>
    <t>陈学红</t>
  </si>
  <si>
    <t>陈树明</t>
  </si>
  <si>
    <t>陈树荣</t>
  </si>
  <si>
    <t>陈树文</t>
  </si>
  <si>
    <t>鲁生江</t>
  </si>
  <si>
    <t>李金国</t>
  </si>
  <si>
    <t>纠错增加1亩</t>
  </si>
  <si>
    <t>刘希林</t>
  </si>
  <si>
    <t>谈学梅</t>
  </si>
  <si>
    <t>尹自仁</t>
  </si>
  <si>
    <t>刘瑞国</t>
  </si>
  <si>
    <t>刘志国</t>
  </si>
  <si>
    <t>刘经国</t>
  </si>
  <si>
    <t>刘希贤</t>
  </si>
  <si>
    <t>刘希成</t>
  </si>
  <si>
    <t>刘希仁</t>
  </si>
  <si>
    <t>刘希文</t>
  </si>
  <si>
    <t>刘希科</t>
  </si>
  <si>
    <t>王秀娥</t>
  </si>
  <si>
    <t>刘赞国</t>
  </si>
  <si>
    <t>史光军</t>
  </si>
  <si>
    <t>张风英</t>
  </si>
  <si>
    <t>李建强</t>
  </si>
  <si>
    <t>夏桂萍</t>
  </si>
  <si>
    <t>李建华</t>
  </si>
  <si>
    <t>李风兰</t>
  </si>
  <si>
    <t>史明波</t>
  </si>
  <si>
    <t>刘卫国</t>
  </si>
  <si>
    <t>张万成</t>
  </si>
  <si>
    <t>刘安国</t>
  </si>
  <si>
    <t>刘济国</t>
  </si>
  <si>
    <t>刘希奎</t>
  </si>
  <si>
    <t>李风英</t>
  </si>
  <si>
    <t>李久全</t>
  </si>
  <si>
    <t>刘利国</t>
  </si>
  <si>
    <t>王惠</t>
  </si>
  <si>
    <t>闫学霞</t>
  </si>
  <si>
    <t>李志</t>
  </si>
  <si>
    <t>鲁斌</t>
  </si>
  <si>
    <t>李克先死亡，无儿女，弟弟李克文没有银行卡，打给弟媳</t>
  </si>
  <si>
    <t>刘占国</t>
  </si>
  <si>
    <t>姚秀兰</t>
  </si>
  <si>
    <t>刘荣国</t>
  </si>
  <si>
    <t>鲁生海</t>
  </si>
  <si>
    <t>刘富国</t>
  </si>
  <si>
    <t>刘海</t>
  </si>
  <si>
    <t>叶凤兰</t>
  </si>
  <si>
    <t>刘军国</t>
  </si>
  <si>
    <t>刘锋</t>
  </si>
  <si>
    <t>史明锋</t>
  </si>
  <si>
    <t>李海云</t>
  </si>
  <si>
    <t>李海峰</t>
  </si>
  <si>
    <t>李明生</t>
  </si>
  <si>
    <t>唐文军</t>
  </si>
  <si>
    <t>唐淑萍</t>
  </si>
  <si>
    <t>李威</t>
  </si>
  <si>
    <t>平罗县城关镇2023年二闸村耕地地力保护补贴资金发放名册</t>
  </si>
  <si>
    <t xml:space="preserve">乡镇（盖章）:平罗县城关镇人民政府                                                            村（盖章）： 二闸村 </t>
  </si>
  <si>
    <r>
      <rPr>
        <sz val="11"/>
        <color indexed="8"/>
        <rFont val="宋体"/>
        <charset val="134"/>
      </rPr>
      <t>补贴标准（元</t>
    </r>
    <r>
      <rPr>
        <sz val="11"/>
        <color rgb="FF000000"/>
        <rFont val="宋体"/>
        <charset val="0"/>
      </rPr>
      <t>/</t>
    </r>
    <r>
      <rPr>
        <sz val="11"/>
        <color indexed="8"/>
        <rFont val="宋体"/>
        <charset val="134"/>
      </rPr>
      <t>亩）</t>
    </r>
  </si>
  <si>
    <t>王 莉</t>
  </si>
  <si>
    <t>二闸村一队</t>
  </si>
  <si>
    <t>张占忠</t>
  </si>
  <si>
    <t>李兰香</t>
  </si>
  <si>
    <t>苏振东</t>
  </si>
  <si>
    <t>张东</t>
  </si>
  <si>
    <t>李小霞</t>
  </si>
  <si>
    <t>龚春元</t>
  </si>
  <si>
    <t>徐立军</t>
  </si>
  <si>
    <t>徐路军</t>
  </si>
  <si>
    <t>苏金其</t>
  </si>
  <si>
    <t>苏金海</t>
  </si>
  <si>
    <t>二闸村二队</t>
  </si>
  <si>
    <t>刘正彦</t>
  </si>
  <si>
    <t>刘宗军</t>
  </si>
  <si>
    <t>刘宗贤</t>
  </si>
  <si>
    <t>唐世国</t>
  </si>
  <si>
    <t>赵进斌</t>
  </si>
  <si>
    <t>姜玉梅</t>
  </si>
  <si>
    <t>徐宗福</t>
  </si>
  <si>
    <t>黄滨</t>
  </si>
  <si>
    <t>徐玉宝</t>
  </si>
  <si>
    <t>莫红霞</t>
  </si>
  <si>
    <t>刘宗文</t>
  </si>
  <si>
    <t>莫学霞</t>
  </si>
  <si>
    <t>徐玉峰</t>
  </si>
  <si>
    <t>徐占林</t>
  </si>
  <si>
    <t>郭春燕</t>
  </si>
  <si>
    <t>赵进红</t>
  </si>
  <si>
    <t>赵岩</t>
  </si>
  <si>
    <t>杨德明</t>
  </si>
  <si>
    <t>赵进东</t>
  </si>
  <si>
    <t>龚富萍</t>
  </si>
  <si>
    <t>徐进财</t>
  </si>
  <si>
    <t>徐进德</t>
  </si>
  <si>
    <t>徐进国</t>
  </si>
  <si>
    <t>郭淑梅</t>
  </si>
  <si>
    <t>徐进虎</t>
  </si>
  <si>
    <t>呼存忠</t>
  </si>
  <si>
    <t>呼志兵</t>
  </si>
  <si>
    <t>陆银珍</t>
  </si>
  <si>
    <t>王小平</t>
  </si>
  <si>
    <t>赵进利</t>
  </si>
  <si>
    <t>赵进伏</t>
  </si>
  <si>
    <t>王桂花</t>
  </si>
  <si>
    <t>徐宗林</t>
  </si>
  <si>
    <t>徐风花</t>
  </si>
  <si>
    <t>徐进山</t>
  </si>
  <si>
    <t>罗永霞</t>
  </si>
  <si>
    <t>姚建华</t>
  </si>
  <si>
    <t>代惠英</t>
  </si>
  <si>
    <t>呼存华</t>
  </si>
  <si>
    <t>张春霞</t>
  </si>
  <si>
    <t>徐进明</t>
  </si>
  <si>
    <t>王锐</t>
  </si>
  <si>
    <t>杨德太</t>
  </si>
  <si>
    <t>赵进华</t>
  </si>
  <si>
    <t>赵进成</t>
  </si>
  <si>
    <t>魏永跃</t>
  </si>
  <si>
    <t>徐玉文</t>
  </si>
  <si>
    <t>仇学风</t>
  </si>
  <si>
    <t>徐洋</t>
  </si>
  <si>
    <t>周风琴</t>
  </si>
  <si>
    <t>唐军</t>
  </si>
  <si>
    <t>唐虎</t>
  </si>
  <si>
    <t>赵青</t>
  </si>
  <si>
    <t>张玉霞</t>
  </si>
  <si>
    <t>二闸村三队</t>
  </si>
  <si>
    <t>夏自明</t>
  </si>
  <si>
    <t>陆绘芳</t>
  </si>
  <si>
    <t>柴万成</t>
  </si>
  <si>
    <t>夏自华</t>
  </si>
  <si>
    <t>李海润</t>
  </si>
  <si>
    <t>柴万荣</t>
  </si>
  <si>
    <t>李静</t>
  </si>
  <si>
    <t>龚玉霞</t>
  </si>
  <si>
    <t>柴万义</t>
  </si>
  <si>
    <t>夏自轩</t>
  </si>
  <si>
    <t>李会珍</t>
  </si>
  <si>
    <t>夏自利</t>
  </si>
  <si>
    <t>李文升</t>
  </si>
  <si>
    <t>柴生会</t>
  </si>
  <si>
    <t>李金霞</t>
  </si>
  <si>
    <t>黄进喜</t>
  </si>
  <si>
    <t>李文清</t>
  </si>
  <si>
    <t>柴万宏</t>
  </si>
  <si>
    <t>夏自亮</t>
  </si>
  <si>
    <t>朱玉霞</t>
  </si>
  <si>
    <t>柴万兴</t>
  </si>
  <si>
    <t>柴生和</t>
  </si>
  <si>
    <t>柴生海</t>
  </si>
  <si>
    <t>柴万军</t>
  </si>
  <si>
    <t>李兴林</t>
  </si>
  <si>
    <t>柴生明</t>
  </si>
  <si>
    <t>李伟</t>
  </si>
  <si>
    <t>柴生元</t>
  </si>
  <si>
    <t>柴万存</t>
  </si>
  <si>
    <t>柴生仁</t>
  </si>
  <si>
    <t>杨惠玲</t>
  </si>
  <si>
    <t>柴生山</t>
  </si>
  <si>
    <t>柴生荣</t>
  </si>
  <si>
    <t>柴生平</t>
  </si>
  <si>
    <t>柴生忠</t>
  </si>
  <si>
    <t>吴耀文</t>
  </si>
  <si>
    <t>李文斐</t>
  </si>
  <si>
    <t>柴万礼</t>
  </si>
  <si>
    <t>范春霞</t>
  </si>
  <si>
    <t>柴万文</t>
  </si>
  <si>
    <t>李海余</t>
  </si>
  <si>
    <t>魏风兰</t>
  </si>
  <si>
    <t>柴万川</t>
  </si>
  <si>
    <t>柴万兵</t>
  </si>
  <si>
    <t>杨建国</t>
  </si>
  <si>
    <t>二闸村四队</t>
  </si>
  <si>
    <t>张树华</t>
  </si>
  <si>
    <t>张晓利</t>
  </si>
  <si>
    <t>闫琴</t>
  </si>
  <si>
    <t>张志学</t>
  </si>
  <si>
    <t>江永录</t>
  </si>
  <si>
    <t>张兴明</t>
  </si>
  <si>
    <t>龚学文</t>
  </si>
  <si>
    <t>宋利成</t>
  </si>
  <si>
    <t>闫军林</t>
  </si>
  <si>
    <t>李仁亮</t>
  </si>
  <si>
    <t>张全政</t>
  </si>
  <si>
    <t>余翠连</t>
  </si>
  <si>
    <t>王树华</t>
  </si>
  <si>
    <t>李兰芳</t>
  </si>
  <si>
    <t>张善清</t>
  </si>
  <si>
    <t>张占礼</t>
  </si>
  <si>
    <t>郑秀英</t>
  </si>
  <si>
    <t>龚学义</t>
  </si>
  <si>
    <t>李仁山</t>
  </si>
  <si>
    <t>李风琴</t>
  </si>
  <si>
    <t>王树文</t>
  </si>
  <si>
    <t>田万国</t>
  </si>
  <si>
    <t>王树锋</t>
  </si>
  <si>
    <t>卢冬梅</t>
  </si>
  <si>
    <t>康世锋</t>
  </si>
  <si>
    <t>李仁堂</t>
  </si>
  <si>
    <t>李仁信</t>
  </si>
  <si>
    <t>江永才</t>
  </si>
  <si>
    <t>江永富</t>
  </si>
  <si>
    <t>郝志学</t>
  </si>
  <si>
    <t>郝志明</t>
  </si>
  <si>
    <t>李仁海</t>
  </si>
  <si>
    <t>张树军</t>
  </si>
  <si>
    <t>张建忠</t>
  </si>
  <si>
    <t>张建海</t>
  </si>
  <si>
    <t>王佳丽</t>
  </si>
  <si>
    <t>李铁</t>
  </si>
  <si>
    <t>李仁常</t>
  </si>
  <si>
    <t>李仁学</t>
  </si>
  <si>
    <t>张志山</t>
  </si>
  <si>
    <t>马兰花</t>
  </si>
  <si>
    <t>江振</t>
  </si>
  <si>
    <t>马秀琴</t>
  </si>
  <si>
    <t>张波</t>
  </si>
  <si>
    <t>金玉兰</t>
  </si>
  <si>
    <t>江南</t>
  </si>
  <si>
    <t>马雪锋</t>
  </si>
  <si>
    <t>二闸村五队</t>
  </si>
  <si>
    <t>马学平</t>
  </si>
  <si>
    <t>丁翠花</t>
  </si>
  <si>
    <t>丁洪才</t>
  </si>
  <si>
    <t>马超</t>
  </si>
  <si>
    <t>马天有</t>
  </si>
  <si>
    <t>丁洪斌</t>
  </si>
  <si>
    <t>丁超</t>
  </si>
  <si>
    <t>丁占云</t>
  </si>
  <si>
    <t>丁洪山</t>
  </si>
  <si>
    <t>马其成</t>
  </si>
  <si>
    <t>马天银</t>
  </si>
  <si>
    <t>马英林</t>
  </si>
  <si>
    <t>丁占文</t>
  </si>
  <si>
    <t>马天玉</t>
  </si>
  <si>
    <t>马天云</t>
  </si>
  <si>
    <t>马廷美</t>
  </si>
  <si>
    <t>马闯</t>
  </si>
  <si>
    <t>马廷选</t>
  </si>
  <si>
    <t>马廷林</t>
  </si>
  <si>
    <t>丁洪喜</t>
  </si>
  <si>
    <t>马廷玉</t>
  </si>
  <si>
    <t>丁建军</t>
  </si>
  <si>
    <t>丁占林</t>
  </si>
  <si>
    <t>马建刚</t>
  </si>
  <si>
    <t>马天红</t>
  </si>
  <si>
    <t>丁洪伏</t>
  </si>
  <si>
    <t>马东红</t>
  </si>
  <si>
    <t>马廷槐</t>
  </si>
  <si>
    <t>马英德</t>
  </si>
  <si>
    <t>马英虎</t>
  </si>
  <si>
    <t>丁占和</t>
  </si>
  <si>
    <t>马廷赞</t>
  </si>
  <si>
    <t>马学军</t>
  </si>
  <si>
    <t>马学荣</t>
  </si>
  <si>
    <t>马学兵</t>
  </si>
  <si>
    <t>马建军</t>
  </si>
  <si>
    <t>丁占龙</t>
  </si>
  <si>
    <t>马涛</t>
  </si>
  <si>
    <t>龚学锋</t>
  </si>
  <si>
    <t>二闸村六队</t>
  </si>
  <si>
    <t>马少红</t>
  </si>
  <si>
    <t>马金祥</t>
  </si>
  <si>
    <t>马亮</t>
  </si>
  <si>
    <t>王洪荣</t>
  </si>
  <si>
    <t>杨正文</t>
  </si>
  <si>
    <t>马金云</t>
  </si>
  <si>
    <t>杨保珍</t>
  </si>
  <si>
    <t>马金林</t>
  </si>
  <si>
    <t>马少初</t>
  </si>
  <si>
    <t>刘炳华</t>
  </si>
  <si>
    <t>马少松</t>
  </si>
  <si>
    <t>马金录</t>
  </si>
  <si>
    <t>马少和</t>
  </si>
  <si>
    <t>马明</t>
  </si>
  <si>
    <t>马金文</t>
  </si>
  <si>
    <t>许风霞</t>
  </si>
  <si>
    <t>马利新</t>
  </si>
  <si>
    <t>马金虎</t>
  </si>
  <si>
    <t>刘利荣</t>
  </si>
  <si>
    <t>余志刚</t>
  </si>
  <si>
    <t>龚学山</t>
  </si>
  <si>
    <t>龚伏红</t>
  </si>
  <si>
    <t>龚富寿</t>
  </si>
  <si>
    <t>龚学东</t>
  </si>
  <si>
    <t>贾学强</t>
  </si>
  <si>
    <t>龚伏银</t>
  </si>
  <si>
    <t>龚学军</t>
  </si>
  <si>
    <t>贾士军</t>
  </si>
  <si>
    <t>马金喜</t>
  </si>
  <si>
    <t>马柱</t>
  </si>
  <si>
    <t>马桂英</t>
  </si>
  <si>
    <t>马金富</t>
  </si>
  <si>
    <t>马利军</t>
  </si>
  <si>
    <t>马金成</t>
  </si>
  <si>
    <t>马彦峰</t>
  </si>
  <si>
    <t>马春燕</t>
  </si>
  <si>
    <t>马翠兰</t>
  </si>
  <si>
    <t>马军</t>
  </si>
  <si>
    <t>贾秀芳</t>
  </si>
  <si>
    <t>马金银</t>
  </si>
  <si>
    <t>马金宝</t>
  </si>
  <si>
    <t>马金元</t>
  </si>
  <si>
    <t>杨白杨</t>
  </si>
  <si>
    <t>马鹏</t>
  </si>
  <si>
    <t>龚学华</t>
  </si>
  <si>
    <t>何玉凤</t>
  </si>
  <si>
    <t>二闸村七队</t>
  </si>
  <si>
    <t>龚泉</t>
  </si>
  <si>
    <t>龚学岩</t>
  </si>
  <si>
    <t>龚伏宏</t>
  </si>
  <si>
    <t>龚政</t>
  </si>
  <si>
    <t>龚伏军</t>
  </si>
  <si>
    <t>龚永庆</t>
  </si>
  <si>
    <t>龚伏建</t>
  </si>
  <si>
    <t>王永霞</t>
  </si>
  <si>
    <t>龚秀芝</t>
  </si>
  <si>
    <t>张富和</t>
  </si>
  <si>
    <t>李爱玲</t>
  </si>
  <si>
    <t>龚富彪</t>
  </si>
  <si>
    <t>龚科</t>
  </si>
  <si>
    <t>龚学志</t>
  </si>
  <si>
    <t>龚永国</t>
  </si>
  <si>
    <t>罗燕红</t>
  </si>
  <si>
    <t>陈金霞</t>
  </si>
  <si>
    <t>龚伏杰</t>
  </si>
  <si>
    <t>袁春梅</t>
  </si>
  <si>
    <t>李长青</t>
  </si>
  <si>
    <t>张富国</t>
  </si>
  <si>
    <t>吴生林</t>
  </si>
  <si>
    <t>龚富茂</t>
  </si>
  <si>
    <t>张丽艳</t>
  </si>
  <si>
    <t>郑万海</t>
  </si>
  <si>
    <t>张志平</t>
  </si>
  <si>
    <t>二闸村八队</t>
  </si>
  <si>
    <t>龚志平</t>
  </si>
  <si>
    <t>龚春江</t>
  </si>
  <si>
    <t>艾建国</t>
  </si>
  <si>
    <t>莫彦萍</t>
  </si>
  <si>
    <t>龚力铭</t>
  </si>
  <si>
    <t>龚倩</t>
  </si>
  <si>
    <t>龚志鹏</t>
  </si>
  <si>
    <t>龚春武</t>
  </si>
  <si>
    <t>宁福</t>
  </si>
  <si>
    <t>龚志军</t>
  </si>
  <si>
    <t>龚晓林</t>
  </si>
  <si>
    <t>龚力勇</t>
  </si>
  <si>
    <t>龚春平</t>
  </si>
  <si>
    <t>龚志虎</t>
  </si>
  <si>
    <t>宁占福</t>
  </si>
  <si>
    <t>龚春茂</t>
  </si>
  <si>
    <t>段惠荣</t>
  </si>
  <si>
    <t>沙自军</t>
  </si>
  <si>
    <t>艾建忠</t>
  </si>
  <si>
    <t>龚春贵</t>
  </si>
  <si>
    <t>宁全有</t>
  </si>
  <si>
    <t>张建林</t>
  </si>
  <si>
    <t>龚志文</t>
  </si>
  <si>
    <t>龚志海</t>
  </si>
  <si>
    <t>张会兵</t>
  </si>
  <si>
    <t>张会清</t>
  </si>
  <si>
    <t>张建云</t>
  </si>
  <si>
    <t>张瑞铭</t>
  </si>
  <si>
    <t>宁秀云</t>
  </si>
  <si>
    <t>龚国亮</t>
  </si>
  <si>
    <t>张轶才</t>
  </si>
  <si>
    <t>艾宝</t>
  </si>
  <si>
    <t>宁波</t>
  </si>
  <si>
    <t>周兰珍</t>
  </si>
  <si>
    <t>宁彦红</t>
  </si>
  <si>
    <t>宁小兵</t>
  </si>
  <si>
    <t>沙波</t>
  </si>
  <si>
    <t>艾奎</t>
  </si>
  <si>
    <t>平罗县城关镇2023年和平村耕地地力保护补贴资金发放名册</t>
  </si>
  <si>
    <t>乡镇（盖章）:平罗县城关镇人民政府                                           村（盖章）：和平村村民委员会</t>
  </si>
  <si>
    <t>胡登国</t>
  </si>
  <si>
    <t>和平村一队</t>
  </si>
  <si>
    <t>任贵东</t>
  </si>
  <si>
    <t>胡登军</t>
  </si>
  <si>
    <t>许钢</t>
  </si>
  <si>
    <t>胡登玉</t>
  </si>
  <si>
    <t>许波</t>
  </si>
  <si>
    <t>许明</t>
  </si>
  <si>
    <t>许永华</t>
  </si>
  <si>
    <t>任贵成</t>
  </si>
  <si>
    <t>任炳虎</t>
  </si>
  <si>
    <t>许智</t>
  </si>
  <si>
    <t>秦新民</t>
  </si>
  <si>
    <t>和平村二队</t>
  </si>
  <si>
    <t>简惠琴</t>
  </si>
  <si>
    <t>郭项英</t>
  </si>
  <si>
    <t>关秀兰</t>
  </si>
  <si>
    <t>秦新忠</t>
  </si>
  <si>
    <t>党学文</t>
  </si>
  <si>
    <t>秦占林</t>
  </si>
  <si>
    <t>秦占云</t>
  </si>
  <si>
    <t>秦克怀</t>
  </si>
  <si>
    <t>秦占华</t>
  </si>
  <si>
    <t>苏连云</t>
  </si>
  <si>
    <t>孙爱玲</t>
  </si>
  <si>
    <t>吴克勤</t>
  </si>
  <si>
    <t>吴秀花</t>
  </si>
  <si>
    <t>秦治文</t>
  </si>
  <si>
    <t>秦军</t>
  </si>
  <si>
    <t>秦新喜</t>
  </si>
  <si>
    <t>边海波</t>
  </si>
  <si>
    <t>党学鹏</t>
  </si>
  <si>
    <t>党学刚</t>
  </si>
  <si>
    <t>秦涛</t>
  </si>
  <si>
    <t>秦新云</t>
  </si>
  <si>
    <t>张新其</t>
  </si>
  <si>
    <t>张福忠</t>
  </si>
  <si>
    <t>张建民</t>
  </si>
  <si>
    <t>张亮</t>
  </si>
  <si>
    <t>郑彩霞</t>
  </si>
  <si>
    <t>刘长清</t>
  </si>
  <si>
    <t>刘峰</t>
  </si>
  <si>
    <t>党学强</t>
  </si>
  <si>
    <t>党吉寿</t>
  </si>
  <si>
    <t>秦占江</t>
  </si>
  <si>
    <t>张学忠</t>
  </si>
  <si>
    <t>张新国</t>
  </si>
  <si>
    <t>朱红霞</t>
  </si>
  <si>
    <t>张琴</t>
  </si>
  <si>
    <t>王涛</t>
  </si>
  <si>
    <t>熊亮</t>
  </si>
  <si>
    <t>和平村三队</t>
  </si>
  <si>
    <t>熊树兵</t>
  </si>
  <si>
    <t>熊明成</t>
  </si>
  <si>
    <t>熊树林</t>
  </si>
  <si>
    <t>熊治山</t>
  </si>
  <si>
    <t>熊兴平</t>
  </si>
  <si>
    <t>熊立业</t>
  </si>
  <si>
    <t>雍秀花</t>
  </si>
  <si>
    <t>熊克平</t>
  </si>
  <si>
    <t>王占清</t>
  </si>
  <si>
    <t>王占水</t>
  </si>
  <si>
    <t>熊风国</t>
  </si>
  <si>
    <t>熊克荣</t>
  </si>
  <si>
    <t>熊克勤</t>
  </si>
  <si>
    <t>苏建华</t>
  </si>
  <si>
    <t>苏金彦</t>
  </si>
  <si>
    <t>张学礼</t>
  </si>
  <si>
    <t>王占福</t>
  </si>
  <si>
    <t>高德林</t>
  </si>
  <si>
    <t>熊占玉</t>
  </si>
  <si>
    <t>余光前</t>
  </si>
  <si>
    <t>吴德银</t>
  </si>
  <si>
    <t>余光孝</t>
  </si>
  <si>
    <t>代慧珍</t>
  </si>
  <si>
    <t>薛思宏</t>
  </si>
  <si>
    <t>苏树清</t>
  </si>
  <si>
    <t>熊树平</t>
  </si>
  <si>
    <t>熊树廷</t>
  </si>
  <si>
    <t>熊建民</t>
  </si>
  <si>
    <t>熊成业</t>
  </si>
  <si>
    <t>陈存玉</t>
  </si>
  <si>
    <t>余光宗</t>
  </si>
  <si>
    <t>余兴华</t>
  </si>
  <si>
    <t>熊月兰</t>
  </si>
  <si>
    <t>薛占安</t>
  </si>
  <si>
    <t>闫巧琴</t>
  </si>
  <si>
    <t>余光庆</t>
  </si>
  <si>
    <t>王占云</t>
  </si>
  <si>
    <t>苏树民</t>
  </si>
  <si>
    <t>陈存华</t>
  </si>
  <si>
    <t>苏金梅</t>
  </si>
  <si>
    <t>熊风玉</t>
  </si>
  <si>
    <t>王红兴</t>
  </si>
  <si>
    <t>杨淑贤</t>
  </si>
  <si>
    <t>贾金山</t>
  </si>
  <si>
    <t>常金霞</t>
  </si>
  <si>
    <t>薛进军</t>
  </si>
  <si>
    <t>熊治国</t>
  </si>
  <si>
    <t>熊罗玉</t>
  </si>
  <si>
    <t>苏学仁</t>
  </si>
  <si>
    <t>王桂香</t>
  </si>
  <si>
    <t>熊克宏</t>
  </si>
  <si>
    <t>熊治海</t>
  </si>
  <si>
    <t>黄丽琴</t>
  </si>
  <si>
    <t>熊克功</t>
  </si>
  <si>
    <t>李松霖</t>
  </si>
  <si>
    <t>周兴科</t>
  </si>
  <si>
    <t>余秀霞</t>
  </si>
  <si>
    <t>贾学林</t>
  </si>
  <si>
    <t>闫风莲</t>
  </si>
  <si>
    <t>王红军</t>
  </si>
  <si>
    <t>熊治良</t>
  </si>
  <si>
    <t>熊兴刚</t>
  </si>
  <si>
    <t>吴伟</t>
  </si>
  <si>
    <t>王占海</t>
  </si>
  <si>
    <t>王红东</t>
  </si>
  <si>
    <t>熊治波</t>
  </si>
  <si>
    <t>闫金花</t>
  </si>
  <si>
    <t>熊克让</t>
  </si>
  <si>
    <t>熊兴华</t>
  </si>
  <si>
    <t>薛思成</t>
  </si>
  <si>
    <t>周自军</t>
  </si>
  <si>
    <t>和平村六队</t>
  </si>
  <si>
    <t>周登文</t>
  </si>
  <si>
    <t>周光普</t>
  </si>
  <si>
    <t>周登平</t>
  </si>
  <si>
    <t>周波</t>
  </si>
  <si>
    <t>周聪</t>
  </si>
  <si>
    <t>周国胜</t>
  </si>
  <si>
    <t>周丹</t>
  </si>
  <si>
    <t>周光敬</t>
  </si>
  <si>
    <t>周国祥</t>
  </si>
  <si>
    <t>王立军</t>
  </si>
  <si>
    <t>曾秀霞</t>
  </si>
  <si>
    <t>王仁</t>
  </si>
  <si>
    <t>王东</t>
  </si>
  <si>
    <t>周建军</t>
  </si>
  <si>
    <t>余生平</t>
  </si>
  <si>
    <t>周登明</t>
  </si>
  <si>
    <t>周光建</t>
  </si>
  <si>
    <t>周光来</t>
  </si>
  <si>
    <t>周登勤</t>
  </si>
  <si>
    <t>周光杰</t>
  </si>
  <si>
    <t>王青社</t>
  </si>
  <si>
    <t>杜秀莲</t>
  </si>
  <si>
    <t>王自刚</t>
  </si>
  <si>
    <t>周小明</t>
  </si>
  <si>
    <t>周光清</t>
  </si>
  <si>
    <t>周杨</t>
  </si>
  <si>
    <t>周国云</t>
  </si>
  <si>
    <t>周国村</t>
  </si>
  <si>
    <t>周光尧</t>
  </si>
  <si>
    <t>王建义</t>
  </si>
  <si>
    <t>王程</t>
  </si>
  <si>
    <t>征泽宁</t>
  </si>
  <si>
    <t>周光顺</t>
  </si>
  <si>
    <t>周国栋</t>
  </si>
  <si>
    <t>周光忠</t>
  </si>
  <si>
    <t>周平安</t>
  </si>
  <si>
    <t>周国仁</t>
  </si>
  <si>
    <t>梁军民</t>
  </si>
  <si>
    <t>王治业</t>
  </si>
  <si>
    <t>郭桂华</t>
  </si>
  <si>
    <t>周光源</t>
  </si>
  <si>
    <t>周光和</t>
  </si>
  <si>
    <t>张正文</t>
  </si>
  <si>
    <t>王凯</t>
  </si>
  <si>
    <t>吴春娥</t>
  </si>
  <si>
    <t>周登祥</t>
  </si>
  <si>
    <t>周光德</t>
  </si>
  <si>
    <t>周军</t>
  </si>
  <si>
    <t>王自琴</t>
  </si>
  <si>
    <t>梁军奎</t>
  </si>
  <si>
    <t>梁国勤</t>
  </si>
  <si>
    <t>梁国孝</t>
  </si>
  <si>
    <t>刘风兰</t>
  </si>
  <si>
    <t>周登学</t>
  </si>
  <si>
    <t>周国鹏</t>
  </si>
  <si>
    <t>周光生</t>
  </si>
  <si>
    <t>周磊</t>
  </si>
  <si>
    <t>周登贵</t>
  </si>
  <si>
    <t>王梅英</t>
  </si>
  <si>
    <t>周国亮</t>
  </si>
  <si>
    <t>周国欢</t>
  </si>
  <si>
    <t>周光俊</t>
  </si>
  <si>
    <t>王立国</t>
  </si>
  <si>
    <t>周宝成</t>
  </si>
  <si>
    <t>周小东</t>
  </si>
  <si>
    <t>张正明</t>
  </si>
  <si>
    <t>周国保</t>
  </si>
  <si>
    <t>周国建</t>
  </si>
  <si>
    <t>周光文</t>
  </si>
  <si>
    <t>郭凤花</t>
  </si>
  <si>
    <t>周建刚</t>
  </si>
  <si>
    <t>周光山</t>
  </si>
  <si>
    <t>王红艳</t>
  </si>
  <si>
    <t>张平军</t>
  </si>
  <si>
    <t>王自云</t>
  </si>
  <si>
    <t>王自庆</t>
  </si>
  <si>
    <t>王自军</t>
  </si>
  <si>
    <t>王自顺</t>
  </si>
  <si>
    <t>王自玲</t>
  </si>
  <si>
    <t>周光军</t>
  </si>
  <si>
    <t>周超</t>
  </si>
  <si>
    <t>周光怀</t>
  </si>
  <si>
    <t>周耀东</t>
  </si>
  <si>
    <t>李红霞</t>
  </si>
  <si>
    <t>余生国</t>
  </si>
  <si>
    <t>周光平</t>
  </si>
  <si>
    <t>周登会</t>
  </si>
  <si>
    <t>周光峰</t>
  </si>
  <si>
    <t>周建国</t>
  </si>
  <si>
    <t>王自强</t>
  </si>
  <si>
    <t>王洪胜</t>
  </si>
  <si>
    <t>和平村七队</t>
  </si>
  <si>
    <t>陈学珍</t>
  </si>
  <si>
    <t>李寿江</t>
  </si>
  <si>
    <t>周毅</t>
  </si>
  <si>
    <t>高自勇</t>
  </si>
  <si>
    <t>李彦军</t>
  </si>
  <si>
    <t>王玉宝</t>
  </si>
  <si>
    <t>王丽新</t>
  </si>
  <si>
    <t>王汝宁</t>
  </si>
  <si>
    <t>闫淑英</t>
  </si>
  <si>
    <t>呼玉琴</t>
  </si>
  <si>
    <t>杜乐</t>
  </si>
  <si>
    <t>杜亮</t>
  </si>
  <si>
    <t>王文和</t>
  </si>
  <si>
    <t>许巧英</t>
  </si>
  <si>
    <t>冯吉安</t>
  </si>
  <si>
    <t>马正明</t>
  </si>
  <si>
    <t>平罗县城关镇2023年老户村耕地地力保护补贴资金发放名册</t>
  </si>
  <si>
    <t>乡镇（盖章）:平罗县城关镇人民政府                                                                       村（盖章）： 老户村</t>
  </si>
  <si>
    <t>杨耀东</t>
  </si>
  <si>
    <t>老户村一队</t>
  </si>
  <si>
    <t>马占宏</t>
  </si>
  <si>
    <t>马汉忠</t>
  </si>
  <si>
    <t>马洁锋</t>
  </si>
  <si>
    <t>马汉军</t>
  </si>
  <si>
    <t>马永德</t>
  </si>
  <si>
    <t>马汉兵</t>
  </si>
  <si>
    <t>马汉云</t>
  </si>
  <si>
    <t>马江</t>
  </si>
  <si>
    <t>马生云</t>
  </si>
  <si>
    <t>本村同名同姓不是同一人</t>
  </si>
  <si>
    <t>杨存军</t>
  </si>
  <si>
    <t>杨学云</t>
  </si>
  <si>
    <t>马庆宁</t>
  </si>
  <si>
    <t>马庆兵</t>
  </si>
  <si>
    <t>马致国</t>
  </si>
  <si>
    <t>马杰</t>
  </si>
  <si>
    <t>杨学宁</t>
  </si>
  <si>
    <t>杨学林</t>
  </si>
  <si>
    <t>杨跃龙</t>
  </si>
  <si>
    <t>马秀花</t>
  </si>
  <si>
    <t>马学忠</t>
  </si>
  <si>
    <t>马学云</t>
  </si>
  <si>
    <t>马斌</t>
  </si>
  <si>
    <t>杨凤兰</t>
  </si>
  <si>
    <t>马辉</t>
  </si>
  <si>
    <t>杨存德</t>
  </si>
  <si>
    <t>杨治华</t>
  </si>
  <si>
    <t>杨杰</t>
  </si>
  <si>
    <t>马国仁</t>
  </si>
  <si>
    <t>马庆庆</t>
  </si>
  <si>
    <t>马桂兰</t>
  </si>
  <si>
    <t>马国廷</t>
  </si>
  <si>
    <t>马银生</t>
  </si>
  <si>
    <t>马占林</t>
  </si>
  <si>
    <t>马致林</t>
  </si>
  <si>
    <t>马昆</t>
  </si>
  <si>
    <t>马铎</t>
  </si>
  <si>
    <t>杨桂香</t>
  </si>
  <si>
    <t>杨正江死亡变更为杨桂香</t>
  </si>
  <si>
    <t>杨伟</t>
  </si>
  <si>
    <t>杨建新</t>
  </si>
  <si>
    <t>马金花</t>
  </si>
  <si>
    <t>杨正林</t>
  </si>
  <si>
    <t>马吉</t>
  </si>
  <si>
    <t>杨正海</t>
  </si>
  <si>
    <t>杨学波</t>
  </si>
  <si>
    <t>杨存孝</t>
  </si>
  <si>
    <t>杨建军</t>
  </si>
  <si>
    <t>杨秀花</t>
  </si>
  <si>
    <t>马兴贵</t>
  </si>
  <si>
    <t>马国祥</t>
  </si>
  <si>
    <t>马海琴</t>
  </si>
  <si>
    <t>马海莉</t>
  </si>
  <si>
    <t>马占云</t>
  </si>
  <si>
    <t>马建忠</t>
  </si>
  <si>
    <t>马云</t>
  </si>
  <si>
    <t>马伟</t>
  </si>
  <si>
    <t>马庆龙</t>
  </si>
  <si>
    <t>马庆云</t>
  </si>
  <si>
    <t>杨学钢</t>
  </si>
  <si>
    <t>杨学明</t>
  </si>
  <si>
    <t>杨存忠</t>
  </si>
  <si>
    <t>老户村二队</t>
  </si>
  <si>
    <t>杨正录</t>
  </si>
  <si>
    <t>杨正红</t>
  </si>
  <si>
    <t>杨晓涛</t>
  </si>
  <si>
    <t>杨正安</t>
  </si>
  <si>
    <t>杨正平</t>
  </si>
  <si>
    <t>雍少军</t>
  </si>
  <si>
    <t>雍少国</t>
  </si>
  <si>
    <t>雍少荣</t>
  </si>
  <si>
    <t>雍少青</t>
  </si>
  <si>
    <t>张万金</t>
  </si>
  <si>
    <t>魏秀霞</t>
  </si>
  <si>
    <t>杨正虎</t>
  </si>
  <si>
    <t>杨正彪</t>
  </si>
  <si>
    <t>杨振兴</t>
  </si>
  <si>
    <t>杨学兵</t>
  </si>
  <si>
    <t>杨正保</t>
  </si>
  <si>
    <t>杨正勤</t>
  </si>
  <si>
    <t>杨正山</t>
  </si>
  <si>
    <t>杨荣死亡变更吴秀花</t>
  </si>
  <si>
    <t>杨正刚</t>
  </si>
  <si>
    <t>张万寿</t>
  </si>
  <si>
    <t>张治锋</t>
  </si>
  <si>
    <t>张治保</t>
  </si>
  <si>
    <t>张少忠</t>
  </si>
  <si>
    <t>杨美英</t>
  </si>
  <si>
    <t>张万海死亡，变更杨美英</t>
  </si>
  <si>
    <t>马壮林</t>
  </si>
  <si>
    <t>马壮荣</t>
  </si>
  <si>
    <t>马建东</t>
  </si>
  <si>
    <t>马建峰</t>
  </si>
  <si>
    <t>马壮学</t>
  </si>
  <si>
    <t>马建兵</t>
  </si>
  <si>
    <t>马建龙</t>
  </si>
  <si>
    <t>杨学军</t>
  </si>
  <si>
    <t>马壮军</t>
  </si>
  <si>
    <t>杨正学</t>
  </si>
  <si>
    <t>杨占军</t>
  </si>
  <si>
    <t>杨金平</t>
  </si>
  <si>
    <t>马汉斌</t>
  </si>
  <si>
    <t>马学林</t>
  </si>
  <si>
    <t>杨金林</t>
  </si>
  <si>
    <t>杨学锋</t>
  </si>
  <si>
    <t>丁大云</t>
  </si>
  <si>
    <t>老户村三队</t>
  </si>
  <si>
    <t>田俊</t>
  </si>
  <si>
    <t>马会平</t>
  </si>
  <si>
    <t>苏文林死亡变更为马会平</t>
  </si>
  <si>
    <t>禹克龙</t>
  </si>
  <si>
    <t>马军礼</t>
  </si>
  <si>
    <t>高生玉</t>
  </si>
  <si>
    <t>高世明</t>
  </si>
  <si>
    <t>高世村</t>
  </si>
  <si>
    <t>田吉军</t>
  </si>
  <si>
    <t>禹克军</t>
  </si>
  <si>
    <t>禹学友</t>
  </si>
  <si>
    <t>禹学跃</t>
  </si>
  <si>
    <t>禹克安</t>
  </si>
  <si>
    <t>沙桂琴</t>
  </si>
  <si>
    <t>禹克明</t>
  </si>
  <si>
    <t>余克河</t>
  </si>
  <si>
    <t>禹克海</t>
  </si>
  <si>
    <t>禹克林</t>
  </si>
  <si>
    <t>禹学国</t>
  </si>
  <si>
    <t>禹克柱</t>
  </si>
  <si>
    <t>雍少庆</t>
  </si>
  <si>
    <t>李瑞霞</t>
  </si>
  <si>
    <t>雍少忠</t>
  </si>
  <si>
    <t>韩晓红</t>
  </si>
  <si>
    <t>禹克洪</t>
  </si>
  <si>
    <t>禹学伟</t>
  </si>
  <si>
    <t>余永华</t>
  </si>
  <si>
    <t>禹学会</t>
  </si>
  <si>
    <t>雍少祥</t>
  </si>
  <si>
    <t>雍治国</t>
  </si>
  <si>
    <t>马军云</t>
  </si>
  <si>
    <t>朱翠琴</t>
  </si>
  <si>
    <t>禹学春</t>
  </si>
  <si>
    <t>崔菊花</t>
  </si>
  <si>
    <t>老户村四队</t>
  </si>
  <si>
    <t>史金茂</t>
  </si>
  <si>
    <t>任桂英</t>
  </si>
  <si>
    <t>张万虎</t>
  </si>
  <si>
    <t>老户村五队</t>
  </si>
  <si>
    <t>马彦红</t>
  </si>
  <si>
    <t>马玉兰</t>
  </si>
  <si>
    <t>马少兰</t>
  </si>
  <si>
    <t>马正山</t>
  </si>
  <si>
    <t>杨金山</t>
  </si>
  <si>
    <t>杨金海</t>
  </si>
  <si>
    <t>马正云</t>
  </si>
  <si>
    <t>马建华</t>
  </si>
  <si>
    <t>马荣</t>
  </si>
  <si>
    <t>马荣军</t>
  </si>
  <si>
    <t>马荣宝</t>
  </si>
  <si>
    <t>马正学</t>
  </si>
  <si>
    <t>马学文</t>
  </si>
  <si>
    <t>马宝</t>
  </si>
  <si>
    <t>马学山</t>
  </si>
  <si>
    <t>马小川</t>
  </si>
  <si>
    <t>杨玉芹</t>
  </si>
  <si>
    <t>马建国</t>
  </si>
  <si>
    <t>马少兵</t>
  </si>
  <si>
    <t>马少宏</t>
  </si>
  <si>
    <t>马建新</t>
  </si>
  <si>
    <t>马荣财</t>
  </si>
  <si>
    <t>马壮云</t>
  </si>
  <si>
    <t>马学海</t>
  </si>
  <si>
    <t>杨金兰</t>
  </si>
  <si>
    <t>马学明</t>
  </si>
  <si>
    <t>马小宝</t>
  </si>
  <si>
    <t>张良</t>
  </si>
  <si>
    <t>马学志</t>
  </si>
  <si>
    <t>张万保</t>
  </si>
  <si>
    <t>张少云</t>
  </si>
  <si>
    <t>张少林</t>
  </si>
  <si>
    <t>张万全</t>
  </si>
  <si>
    <t>张军</t>
  </si>
  <si>
    <t>马建林</t>
  </si>
  <si>
    <t>马建辉</t>
  </si>
  <si>
    <t>马秀梅</t>
  </si>
  <si>
    <t>马学柱</t>
  </si>
  <si>
    <t>马正兰</t>
  </si>
  <si>
    <t>张万明</t>
  </si>
  <si>
    <t>张小萍</t>
  </si>
  <si>
    <t>张梅琴死亡，有一独生女儿张小萍，将粮补变更为张小萍</t>
  </si>
  <si>
    <t>张万国</t>
  </si>
  <si>
    <t>马彩花</t>
  </si>
  <si>
    <t>马晓虎</t>
  </si>
  <si>
    <t>张万兵</t>
  </si>
  <si>
    <t>马学仁</t>
  </si>
  <si>
    <t>张学霞</t>
  </si>
  <si>
    <t>张万忠</t>
  </si>
  <si>
    <t>马金山</t>
  </si>
  <si>
    <t>马国瑞</t>
  </si>
  <si>
    <t>马正军</t>
  </si>
  <si>
    <t>马小平</t>
  </si>
  <si>
    <t>马小英</t>
  </si>
  <si>
    <t>杨桂芳</t>
  </si>
  <si>
    <t>金风勤</t>
  </si>
  <si>
    <t>马小红</t>
  </si>
  <si>
    <t>张少红</t>
  </si>
  <si>
    <t>马耀红</t>
  </si>
  <si>
    <t>马耀军</t>
  </si>
  <si>
    <t>马正海</t>
  </si>
  <si>
    <t>张绍成</t>
  </si>
  <si>
    <t>张万龙</t>
  </si>
  <si>
    <t>马建斌</t>
  </si>
  <si>
    <t>马建虎</t>
  </si>
  <si>
    <t>马正斌</t>
  </si>
  <si>
    <t>马学兰</t>
  </si>
  <si>
    <t>马少琴</t>
  </si>
  <si>
    <t>马建平</t>
  </si>
  <si>
    <t>马建宝</t>
  </si>
  <si>
    <t>马耀斌</t>
  </si>
  <si>
    <t>马金玉</t>
  </si>
  <si>
    <t>张鹏</t>
  </si>
  <si>
    <t>杨金河</t>
  </si>
  <si>
    <t>老户村六队</t>
  </si>
  <si>
    <t>杨亮</t>
  </si>
  <si>
    <t>马文录</t>
  </si>
  <si>
    <t>买金花死亡将1.25亩打入马文录账户</t>
  </si>
  <si>
    <t>马建廷</t>
  </si>
  <si>
    <t>马壮江</t>
  </si>
  <si>
    <t>马金锐</t>
  </si>
  <si>
    <t>马金叶</t>
  </si>
  <si>
    <t>马彪</t>
  </si>
  <si>
    <t>马壮兵</t>
  </si>
  <si>
    <t>马明贵</t>
  </si>
  <si>
    <t>丁玉芹</t>
  </si>
  <si>
    <t>马少波</t>
  </si>
  <si>
    <t>陈学林</t>
  </si>
  <si>
    <t>陈军</t>
  </si>
  <si>
    <t>陈丽梅</t>
  </si>
  <si>
    <t>马壮平</t>
  </si>
  <si>
    <t>马壮刚</t>
  </si>
  <si>
    <t>杨学华</t>
  </si>
  <si>
    <t>马金河</t>
  </si>
  <si>
    <t>马迁</t>
  </si>
  <si>
    <t>马才花</t>
  </si>
  <si>
    <t>马壮明</t>
  </si>
  <si>
    <t>马壮河</t>
  </si>
  <si>
    <t>马金涛</t>
  </si>
  <si>
    <t>马金星</t>
  </si>
  <si>
    <t>尤国保</t>
  </si>
  <si>
    <t>尤兆龙</t>
  </si>
  <si>
    <t>马伏祥</t>
  </si>
  <si>
    <t>马金亮</t>
  </si>
  <si>
    <t>金秀英</t>
  </si>
  <si>
    <t>杨学义</t>
  </si>
  <si>
    <t>杨学红</t>
  </si>
  <si>
    <t>马壮华</t>
  </si>
  <si>
    <t>马少斌</t>
  </si>
  <si>
    <t>马少东</t>
  </si>
  <si>
    <t>尤国祥</t>
  </si>
  <si>
    <t>马洪兵</t>
  </si>
  <si>
    <t>马小龙</t>
  </si>
  <si>
    <t>马洪军</t>
  </si>
  <si>
    <t>马宏林</t>
  </si>
  <si>
    <t>马金仁</t>
  </si>
  <si>
    <t>陈桂兰</t>
  </si>
  <si>
    <t>张金云</t>
  </si>
  <si>
    <t>尤国军</t>
  </si>
  <si>
    <t>张会连</t>
  </si>
  <si>
    <t>马金礼</t>
  </si>
  <si>
    <t>杨正喜</t>
  </si>
  <si>
    <t>杨正军</t>
  </si>
  <si>
    <t>马红云</t>
  </si>
  <si>
    <t>杨学东</t>
  </si>
  <si>
    <t>尤国刚</t>
  </si>
  <si>
    <t>杨举</t>
  </si>
  <si>
    <t>杨志刚</t>
  </si>
  <si>
    <t>尤国华</t>
  </si>
  <si>
    <t>杨建明</t>
  </si>
  <si>
    <t>老户村七队</t>
  </si>
  <si>
    <t>杨建虎</t>
  </si>
  <si>
    <t>杨生连死亡将粮补分别给儿子杨建虎4.87亩，杨建龙4.87亩</t>
  </si>
  <si>
    <t>杨建龙</t>
  </si>
  <si>
    <t>金学梅</t>
  </si>
  <si>
    <t>杨生林</t>
  </si>
  <si>
    <t>杨建银</t>
  </si>
  <si>
    <t>马翠花</t>
  </si>
  <si>
    <t>马壮山死亡变更为马翠花</t>
  </si>
  <si>
    <t>马少军</t>
  </si>
  <si>
    <t>马金霞</t>
  </si>
  <si>
    <t>张梅珍</t>
  </si>
  <si>
    <t>吴光荣</t>
  </si>
  <si>
    <t>李会萍</t>
  </si>
  <si>
    <t>马金明</t>
  </si>
  <si>
    <t>马壮红</t>
  </si>
  <si>
    <t>马梅英</t>
  </si>
  <si>
    <t>马明叶</t>
  </si>
  <si>
    <t>马金强</t>
  </si>
  <si>
    <t>马玉红</t>
  </si>
  <si>
    <t>马林</t>
  </si>
  <si>
    <t>周树花</t>
  </si>
  <si>
    <t>何秀花</t>
  </si>
  <si>
    <t>马金伏</t>
  </si>
  <si>
    <t>马新泉</t>
  </si>
  <si>
    <t>马金支</t>
  </si>
  <si>
    <t>张会忠</t>
  </si>
  <si>
    <t>张晓明</t>
  </si>
  <si>
    <t>王翠兰</t>
  </si>
  <si>
    <t>马金堂</t>
  </si>
  <si>
    <t>马金贤</t>
  </si>
  <si>
    <t>马宁</t>
  </si>
  <si>
    <t>马金龙</t>
  </si>
  <si>
    <t>马金业</t>
  </si>
  <si>
    <t>岳兰英</t>
  </si>
  <si>
    <t>马金山死亡变更成岳兰英</t>
  </si>
  <si>
    <t>马学峰</t>
  </si>
  <si>
    <t>马风莲</t>
  </si>
  <si>
    <t>马楠</t>
  </si>
  <si>
    <t>佘秀芳</t>
  </si>
  <si>
    <t>马少云</t>
  </si>
  <si>
    <t>马少林</t>
  </si>
  <si>
    <t>马东</t>
  </si>
  <si>
    <t>马学东</t>
  </si>
  <si>
    <t>马风林</t>
  </si>
  <si>
    <t>老户村八队</t>
  </si>
  <si>
    <t>马风军</t>
  </si>
  <si>
    <t>王秀花</t>
  </si>
  <si>
    <t>马学义</t>
  </si>
  <si>
    <t>马振虎</t>
  </si>
  <si>
    <t>金光元</t>
  </si>
  <si>
    <t>金学云</t>
  </si>
  <si>
    <t>金学军</t>
  </si>
  <si>
    <t>马桂祥</t>
  </si>
  <si>
    <t>张红贵</t>
  </si>
  <si>
    <t>丁秀兰</t>
  </si>
  <si>
    <t>马振银</t>
  </si>
  <si>
    <t>马正贵</t>
  </si>
  <si>
    <t>马正全</t>
  </si>
  <si>
    <t>马风英死亡将补贴变更为长子马正全</t>
  </si>
  <si>
    <t>马建云</t>
  </si>
  <si>
    <t>马会芹</t>
  </si>
  <si>
    <t>马廷龙</t>
  </si>
  <si>
    <t>马金芳</t>
  </si>
  <si>
    <t>马天明</t>
  </si>
  <si>
    <t>马廷珍</t>
  </si>
  <si>
    <t>马廷文</t>
  </si>
  <si>
    <t>马彦清</t>
  </si>
  <si>
    <t>周正英</t>
  </si>
  <si>
    <t>张贵其</t>
  </si>
  <si>
    <t>马风明</t>
  </si>
  <si>
    <t>马秀玲</t>
  </si>
  <si>
    <t>马风山</t>
  </si>
  <si>
    <t>张贵云</t>
  </si>
  <si>
    <t>金光祥</t>
  </si>
  <si>
    <t>王学礼</t>
  </si>
  <si>
    <t>王学云</t>
  </si>
  <si>
    <t>张学锋死亡将粮补变更到张万保名下5.58亩</t>
  </si>
  <si>
    <t>张志福</t>
  </si>
  <si>
    <t>马学芹</t>
  </si>
  <si>
    <t>张风军</t>
  </si>
  <si>
    <t>张风林</t>
  </si>
  <si>
    <t>马学成</t>
  </si>
  <si>
    <t>张万利</t>
  </si>
  <si>
    <t>张大志</t>
  </si>
  <si>
    <t>马会芳</t>
  </si>
  <si>
    <t>马风兰</t>
  </si>
  <si>
    <t>张万海</t>
  </si>
  <si>
    <t>张学强</t>
  </si>
  <si>
    <t>张莉</t>
  </si>
  <si>
    <t>马廷山</t>
  </si>
  <si>
    <t>马秀芳</t>
  </si>
  <si>
    <t>郝兴民</t>
  </si>
  <si>
    <t>金风英</t>
  </si>
  <si>
    <t>张莉佳</t>
  </si>
  <si>
    <t>张文贵</t>
  </si>
  <si>
    <t>张风超</t>
  </si>
  <si>
    <t>马会萍</t>
  </si>
  <si>
    <t>马风英</t>
  </si>
  <si>
    <t>张志学死亡变更为妻子马风英</t>
  </si>
  <si>
    <t>马学礼</t>
  </si>
  <si>
    <t>马峰</t>
  </si>
  <si>
    <t>金光明</t>
  </si>
  <si>
    <t>马晓明</t>
  </si>
  <si>
    <t>马正礼</t>
  </si>
  <si>
    <t>夏巧莲</t>
  </si>
  <si>
    <t>张风平</t>
  </si>
  <si>
    <t>马正奇</t>
  </si>
  <si>
    <t>高世美</t>
  </si>
  <si>
    <t>马文军</t>
  </si>
  <si>
    <t>张达明</t>
  </si>
  <si>
    <t>马龙</t>
  </si>
  <si>
    <t>马虎</t>
  </si>
  <si>
    <t>平罗县城关镇2023年前锋村耕地地力保护补贴资金发放名册</t>
  </si>
  <si>
    <t>乡镇（盖章）:平罗县城关镇人民政府                                                         村（盖章）：   前锋村</t>
  </si>
  <si>
    <t>谈立平</t>
  </si>
  <si>
    <t>前锋村一队</t>
  </si>
  <si>
    <t>谈锋华</t>
  </si>
  <si>
    <t>王建兵</t>
  </si>
  <si>
    <t>谈兴国</t>
  </si>
  <si>
    <t>王余青</t>
  </si>
  <si>
    <t>王国忠</t>
  </si>
  <si>
    <t>谭新尧</t>
  </si>
  <si>
    <t>谈兴村</t>
  </si>
  <si>
    <t>王永珍</t>
  </si>
  <si>
    <t>谈新利</t>
  </si>
  <si>
    <t>谈斌</t>
  </si>
  <si>
    <t>谈荣</t>
  </si>
  <si>
    <t>谈新江</t>
  </si>
  <si>
    <t>王斌</t>
  </si>
  <si>
    <t>王青</t>
  </si>
  <si>
    <t>谈兴龙</t>
  </si>
  <si>
    <t>谈聪</t>
  </si>
  <si>
    <t>曹建宁</t>
  </si>
  <si>
    <t>曹建文</t>
  </si>
  <si>
    <t>顾建勇</t>
  </si>
  <si>
    <t>顾文才</t>
  </si>
  <si>
    <t>顾文军</t>
  </si>
  <si>
    <t>代建国</t>
  </si>
  <si>
    <t>王正玲</t>
  </si>
  <si>
    <t>代文成</t>
  </si>
  <si>
    <t>徐惠忠</t>
  </si>
  <si>
    <t>曹建国</t>
  </si>
  <si>
    <t>姜荣</t>
  </si>
  <si>
    <t>姜兵</t>
  </si>
  <si>
    <t>谈自清</t>
  </si>
  <si>
    <t>崔爱玲</t>
  </si>
  <si>
    <t>马万寿</t>
  </si>
  <si>
    <t>康玉明</t>
  </si>
  <si>
    <t>代翔</t>
  </si>
  <si>
    <t>王立</t>
  </si>
  <si>
    <t>康玉忠</t>
  </si>
  <si>
    <t>谈自斌</t>
  </si>
  <si>
    <t>王进</t>
  </si>
  <si>
    <t>谈兴川</t>
  </si>
  <si>
    <t>陈翠英</t>
  </si>
  <si>
    <t>代文斌</t>
  </si>
  <si>
    <t>谈兴才</t>
  </si>
  <si>
    <t>谈吉海</t>
  </si>
  <si>
    <t>张学莲</t>
  </si>
  <si>
    <t>王建军</t>
  </si>
  <si>
    <t>张兴刚</t>
  </si>
  <si>
    <t>马占兵</t>
  </si>
  <si>
    <t>李兰珍</t>
  </si>
  <si>
    <t>谈尚明</t>
  </si>
  <si>
    <t>康玉军</t>
  </si>
  <si>
    <t>谈兴胜</t>
  </si>
  <si>
    <t>谈兴华</t>
  </si>
  <si>
    <t>谈南</t>
  </si>
  <si>
    <t>谈明正</t>
  </si>
  <si>
    <t>姜汉文</t>
  </si>
  <si>
    <t>王莲花</t>
  </si>
  <si>
    <t>马万福</t>
  </si>
  <si>
    <t>王廷亮</t>
  </si>
  <si>
    <t>前锋村二队</t>
  </si>
  <si>
    <t>王廷仁</t>
  </si>
  <si>
    <t>王学志</t>
  </si>
  <si>
    <t>王雷</t>
  </si>
  <si>
    <t>赵文祥</t>
  </si>
  <si>
    <t>李振兴</t>
  </si>
  <si>
    <t>李生科</t>
  </si>
  <si>
    <t>王胜智</t>
  </si>
  <si>
    <t>王胜兵</t>
  </si>
  <si>
    <t>王亮</t>
  </si>
  <si>
    <t>王怀礼</t>
  </si>
  <si>
    <t>代文玺</t>
  </si>
  <si>
    <t>王金国</t>
  </si>
  <si>
    <t>王新房</t>
  </si>
  <si>
    <t>代文利</t>
  </si>
  <si>
    <t>王伏国</t>
  </si>
  <si>
    <t>简宏生</t>
  </si>
  <si>
    <t>余进保</t>
  </si>
  <si>
    <t>前锋村三队</t>
  </si>
  <si>
    <t>李文俊</t>
  </si>
  <si>
    <t>李文杰</t>
  </si>
  <si>
    <t>李文军</t>
  </si>
  <si>
    <t>李文宗</t>
  </si>
  <si>
    <t>包川</t>
  </si>
  <si>
    <t>包进伏</t>
  </si>
  <si>
    <t>李文吉</t>
  </si>
  <si>
    <t>包吉尧</t>
  </si>
  <si>
    <t>李文银</t>
  </si>
  <si>
    <t>刘玉保</t>
  </si>
  <si>
    <t>李桂琴</t>
  </si>
  <si>
    <t>李顺喜</t>
  </si>
  <si>
    <t>赵淑霞</t>
  </si>
  <si>
    <t>李文忠</t>
  </si>
  <si>
    <t>李海涛</t>
  </si>
  <si>
    <t>刘志军</t>
  </si>
  <si>
    <t>贾会琴</t>
  </si>
  <si>
    <t>李文新</t>
  </si>
  <si>
    <t>谢风兰</t>
  </si>
  <si>
    <t>包长青</t>
  </si>
  <si>
    <t>包进仁</t>
  </si>
  <si>
    <t>王淑珍</t>
  </si>
  <si>
    <t>包进如</t>
  </si>
  <si>
    <t>李涛</t>
  </si>
  <si>
    <t>李文兵</t>
  </si>
  <si>
    <t>薛亮</t>
  </si>
  <si>
    <t>黄天才</t>
  </si>
  <si>
    <t>李文存</t>
  </si>
  <si>
    <t>曹梅兰</t>
  </si>
  <si>
    <t>刘玉其</t>
  </si>
  <si>
    <t>王建新</t>
  </si>
  <si>
    <t>李世忠</t>
  </si>
  <si>
    <t>李文义</t>
  </si>
  <si>
    <t>包进涛</t>
  </si>
  <si>
    <t>余军建</t>
  </si>
  <si>
    <t>李文胜</t>
  </si>
  <si>
    <t>石莲芳</t>
  </si>
  <si>
    <t>唐会军</t>
  </si>
  <si>
    <t>唐学智</t>
  </si>
  <si>
    <t>李文山</t>
  </si>
  <si>
    <t>李秀琴</t>
  </si>
  <si>
    <t>包进军</t>
  </si>
  <si>
    <t>李驻军</t>
  </si>
  <si>
    <t>李文平</t>
  </si>
  <si>
    <t>李文习</t>
  </si>
  <si>
    <t>包进村</t>
  </si>
  <si>
    <t>李学江</t>
  </si>
  <si>
    <t>李雪中</t>
  </si>
  <si>
    <t>包善德</t>
  </si>
  <si>
    <t>包善智</t>
  </si>
  <si>
    <t>包善勇</t>
  </si>
  <si>
    <t>韩秀琴</t>
  </si>
  <si>
    <t>张泽林</t>
  </si>
  <si>
    <t>李文志</t>
  </si>
  <si>
    <t>刘玉兰</t>
  </si>
  <si>
    <t>李锋</t>
  </si>
  <si>
    <t>李永刚</t>
  </si>
  <si>
    <t>李文德</t>
  </si>
  <si>
    <t>包进兴</t>
  </si>
  <si>
    <t>包进龙</t>
  </si>
  <si>
    <t>王菊芳</t>
  </si>
  <si>
    <t>李含青</t>
  </si>
  <si>
    <t>蔡秀枝</t>
  </si>
  <si>
    <t>刘玉华</t>
  </si>
  <si>
    <t>李世贵</t>
  </si>
  <si>
    <t>李文红</t>
  </si>
  <si>
    <t>李世平</t>
  </si>
  <si>
    <t>包瑞</t>
  </si>
  <si>
    <t>包吉善</t>
  </si>
  <si>
    <t>包进华</t>
  </si>
  <si>
    <t>李文刚</t>
  </si>
  <si>
    <t>陈学仁</t>
  </si>
  <si>
    <t>前锋村四队</t>
  </si>
  <si>
    <t>陈宗</t>
  </si>
  <si>
    <t>陈麒麟</t>
  </si>
  <si>
    <t>陈俊</t>
  </si>
  <si>
    <t>赵建海</t>
  </si>
  <si>
    <t>赵连寿</t>
  </si>
  <si>
    <t>党生俊</t>
  </si>
  <si>
    <t>王春艳</t>
  </si>
  <si>
    <t>王洪财</t>
  </si>
  <si>
    <t>姚建珍</t>
  </si>
  <si>
    <t>党生龙</t>
  </si>
  <si>
    <t>王立业</t>
  </si>
  <si>
    <t>陈龙</t>
  </si>
  <si>
    <t>陈利军</t>
  </si>
  <si>
    <t>陈学义</t>
  </si>
  <si>
    <t>姚居江</t>
  </si>
  <si>
    <t>陈学礼</t>
  </si>
  <si>
    <t>陈学文</t>
  </si>
  <si>
    <t>王立如</t>
  </si>
  <si>
    <t>王俊喜</t>
  </si>
  <si>
    <t>赵宁香</t>
  </si>
  <si>
    <t>赵建生</t>
  </si>
  <si>
    <t>姚建平</t>
  </si>
  <si>
    <t>姚居海</t>
  </si>
  <si>
    <t>姚建奎</t>
  </si>
  <si>
    <t>王成叶</t>
  </si>
  <si>
    <t>郭珍</t>
  </si>
  <si>
    <t>龚波</t>
  </si>
  <si>
    <t>龚其</t>
  </si>
  <si>
    <t>陈瑞</t>
  </si>
  <si>
    <t>陈平</t>
  </si>
  <si>
    <t>姚永庆</t>
  </si>
  <si>
    <t>姚建军</t>
  </si>
  <si>
    <t>姚占国</t>
  </si>
  <si>
    <t>党清</t>
  </si>
  <si>
    <t>党生成</t>
  </si>
  <si>
    <t>孙善举</t>
  </si>
  <si>
    <t>姚龙</t>
  </si>
  <si>
    <t>姚建东</t>
  </si>
  <si>
    <t>王俊国</t>
  </si>
  <si>
    <t>姚波</t>
  </si>
  <si>
    <t>赵建文</t>
  </si>
  <si>
    <t>王俊明</t>
  </si>
  <si>
    <t>孙广胜</t>
  </si>
  <si>
    <t>王秀莲</t>
  </si>
  <si>
    <t>姚建文</t>
  </si>
  <si>
    <t>姚建国</t>
  </si>
  <si>
    <t>王彦东</t>
  </si>
  <si>
    <t>王彩文</t>
  </si>
  <si>
    <t>姚居彪</t>
  </si>
  <si>
    <t>王俊忠</t>
  </si>
  <si>
    <t>石彩霞</t>
  </si>
  <si>
    <t>张秀兰</t>
  </si>
  <si>
    <t>王楠</t>
  </si>
  <si>
    <t>王俊平</t>
  </si>
  <si>
    <t>王俊刚</t>
  </si>
  <si>
    <t>姚占平</t>
  </si>
  <si>
    <t>周随英</t>
  </si>
  <si>
    <t>陈华</t>
  </si>
  <si>
    <t>王玉花</t>
  </si>
  <si>
    <t>黄学强</t>
  </si>
  <si>
    <t>余淑云</t>
  </si>
  <si>
    <t>郭钊</t>
  </si>
  <si>
    <t>姚占军</t>
  </si>
  <si>
    <t>姚占清</t>
  </si>
  <si>
    <t>王俊成</t>
  </si>
  <si>
    <t>郭建平</t>
  </si>
  <si>
    <t>赵建波</t>
  </si>
  <si>
    <t>赵建功</t>
  </si>
  <si>
    <t>朱兰花</t>
  </si>
  <si>
    <t>郭小亮</t>
  </si>
  <si>
    <t>王慈兴</t>
  </si>
  <si>
    <t>郭海波</t>
  </si>
  <si>
    <t>张正花</t>
  </si>
  <si>
    <t>前锋村五队</t>
  </si>
  <si>
    <t>高希川</t>
  </si>
  <si>
    <t>闫自明</t>
  </si>
  <si>
    <t>冯玉珍</t>
  </si>
  <si>
    <t>闫瑞平</t>
  </si>
  <si>
    <t>高波</t>
  </si>
  <si>
    <t>王伏录</t>
  </si>
  <si>
    <t>王伏成</t>
  </si>
  <si>
    <t>闫明</t>
  </si>
  <si>
    <t>王成</t>
  </si>
  <si>
    <t>王烁</t>
  </si>
  <si>
    <t>郭凤英</t>
  </si>
  <si>
    <t>王新荣</t>
  </si>
  <si>
    <t>王新刚</t>
  </si>
  <si>
    <t>郭锐</t>
  </si>
  <si>
    <t>郭生福</t>
  </si>
  <si>
    <t>郭毅</t>
  </si>
  <si>
    <t>姜木华</t>
  </si>
  <si>
    <t>王占军</t>
  </si>
  <si>
    <t>高艳</t>
  </si>
  <si>
    <t>姜峰</t>
  </si>
  <si>
    <t>姜波</t>
  </si>
  <si>
    <t>王伏明</t>
  </si>
  <si>
    <t>王伏山</t>
  </si>
  <si>
    <t>高希福</t>
  </si>
  <si>
    <t>高磊</t>
  </si>
  <si>
    <t>高亮</t>
  </si>
  <si>
    <t>高瑞</t>
  </si>
  <si>
    <t>郭鹏</t>
  </si>
  <si>
    <t>郭生成</t>
  </si>
  <si>
    <t>赵生军</t>
  </si>
  <si>
    <t>王朋</t>
  </si>
  <si>
    <t>王占成</t>
  </si>
  <si>
    <t>李学兵</t>
  </si>
  <si>
    <t>付月琴</t>
  </si>
  <si>
    <t>李建军</t>
  </si>
  <si>
    <t>李建明</t>
  </si>
  <si>
    <t>闫廷财</t>
  </si>
  <si>
    <t>王道兴</t>
  </si>
  <si>
    <t>闫瑞华</t>
  </si>
  <si>
    <t>高自荣</t>
  </si>
  <si>
    <t>赵生伏</t>
  </si>
  <si>
    <t>苏文荣</t>
  </si>
  <si>
    <t>王树平</t>
  </si>
  <si>
    <t>陈新风</t>
  </si>
  <si>
    <t>闫学占</t>
  </si>
  <si>
    <t>李菊敏</t>
  </si>
  <si>
    <t>王万忠</t>
  </si>
  <si>
    <t>王万清</t>
  </si>
  <si>
    <t>赵生贵</t>
  </si>
  <si>
    <t>高希红</t>
  </si>
  <si>
    <t>王伏军</t>
  </si>
  <si>
    <t>王正文</t>
  </si>
  <si>
    <t>苏建忠</t>
  </si>
  <si>
    <t>李爱花</t>
  </si>
  <si>
    <t>郭生义</t>
  </si>
  <si>
    <t>赵生祥</t>
  </si>
  <si>
    <t>赵生国</t>
  </si>
  <si>
    <t>赵春秀</t>
  </si>
  <si>
    <t>姜福喜</t>
  </si>
  <si>
    <t>邢月琴</t>
  </si>
  <si>
    <t>郭生林</t>
  </si>
  <si>
    <t>郭生志</t>
  </si>
  <si>
    <t>郭生祥</t>
  </si>
  <si>
    <t>刘海霞</t>
  </si>
  <si>
    <t>王万林</t>
  </si>
  <si>
    <t>王占雄</t>
  </si>
  <si>
    <t>闫锐军</t>
  </si>
  <si>
    <t>王善吉</t>
  </si>
  <si>
    <t>前锋村六队</t>
  </si>
  <si>
    <t>王金华</t>
  </si>
  <si>
    <t>王玉红</t>
  </si>
  <si>
    <t>王永涛</t>
  </si>
  <si>
    <t>段风岐</t>
  </si>
  <si>
    <t>王永清</t>
  </si>
  <si>
    <t>王永进</t>
  </si>
  <si>
    <t>王永健</t>
  </si>
  <si>
    <t>王永兵</t>
  </si>
  <si>
    <t>王学景</t>
  </si>
  <si>
    <t>王永宁</t>
  </si>
  <si>
    <t>王永毅</t>
  </si>
  <si>
    <t>刘桂兰</t>
  </si>
  <si>
    <t>王学义</t>
  </si>
  <si>
    <t>王彩霞</t>
  </si>
  <si>
    <t>王立红</t>
  </si>
  <si>
    <t>骆介枫</t>
  </si>
  <si>
    <t>王学锋</t>
  </si>
  <si>
    <t>赵金平</t>
  </si>
  <si>
    <t>王金锋</t>
  </si>
  <si>
    <t>王金和</t>
  </si>
  <si>
    <t>韩学琴</t>
  </si>
  <si>
    <t>王学川</t>
  </si>
  <si>
    <t>王明新</t>
  </si>
  <si>
    <t>姚建宁</t>
  </si>
  <si>
    <t>王加国</t>
  </si>
  <si>
    <t>王善林</t>
  </si>
  <si>
    <t>王学胜</t>
  </si>
  <si>
    <t>王军</t>
  </si>
  <si>
    <t>常秀琴</t>
  </si>
  <si>
    <t>王连升</t>
  </si>
  <si>
    <t>金红</t>
  </si>
  <si>
    <t>王玉锁</t>
  </si>
  <si>
    <t>王连伟</t>
  </si>
  <si>
    <t>王东平</t>
  </si>
  <si>
    <t>王东生</t>
  </si>
  <si>
    <t>王自林</t>
  </si>
  <si>
    <t>王东红</t>
  </si>
  <si>
    <t>王国锋</t>
  </si>
  <si>
    <t>王连毕</t>
  </si>
  <si>
    <t>赵连华</t>
  </si>
  <si>
    <t>赵金林</t>
  </si>
  <si>
    <t>王自科</t>
  </si>
  <si>
    <t>韩淑娟</t>
  </si>
  <si>
    <t>王明光</t>
  </si>
  <si>
    <t>王明山</t>
  </si>
  <si>
    <t>王河宁</t>
  </si>
  <si>
    <t>李前锋</t>
  </si>
  <si>
    <t>王刚</t>
  </si>
  <si>
    <t>王善勇</t>
  </si>
  <si>
    <t>郑维秀</t>
  </si>
  <si>
    <t>智菊花</t>
  </si>
  <si>
    <t>王学定</t>
  </si>
  <si>
    <t>王明礼</t>
  </si>
  <si>
    <t>王瑞</t>
  </si>
  <si>
    <t>贾秀梅</t>
  </si>
  <si>
    <t>王振录</t>
  </si>
  <si>
    <t>王学亮</t>
  </si>
  <si>
    <t>王善兵</t>
  </si>
  <si>
    <t>王学占</t>
  </si>
  <si>
    <t>王连成</t>
  </si>
  <si>
    <t>王海珍</t>
  </si>
  <si>
    <t>王银青</t>
  </si>
  <si>
    <t>王自山</t>
  </si>
  <si>
    <t>王自亮</t>
  </si>
  <si>
    <t>王景书</t>
  </si>
  <si>
    <t>王玉山</t>
  </si>
  <si>
    <t>王学孝</t>
  </si>
  <si>
    <t>王学聪</t>
  </si>
  <si>
    <t>王明全</t>
  </si>
  <si>
    <t>赵金龙</t>
  </si>
  <si>
    <t>王金朋</t>
  </si>
  <si>
    <t>王学芳</t>
  </si>
  <si>
    <t>王自珍</t>
  </si>
  <si>
    <t>王树龙</t>
  </si>
  <si>
    <t>王学斌</t>
  </si>
  <si>
    <t>王加伏</t>
  </si>
  <si>
    <t>王术平</t>
  </si>
  <si>
    <t>王彦萍</t>
  </si>
  <si>
    <t>郭善</t>
  </si>
  <si>
    <t>前锋村七队</t>
  </si>
  <si>
    <t>郭利东</t>
  </si>
  <si>
    <t>郭利锋</t>
  </si>
  <si>
    <t>郭祥</t>
  </si>
  <si>
    <t>许云霞</t>
  </si>
  <si>
    <t>郭福</t>
  </si>
  <si>
    <t>郭江</t>
  </si>
  <si>
    <t>郭建军</t>
  </si>
  <si>
    <t>郭建红</t>
  </si>
  <si>
    <t>孙玉梅</t>
  </si>
  <si>
    <t>郭长龙</t>
  </si>
  <si>
    <t>李玉兰</t>
  </si>
  <si>
    <t>郭忠</t>
  </si>
  <si>
    <t>郭长林</t>
  </si>
  <si>
    <t>包风玲</t>
  </si>
  <si>
    <t>马龙虎</t>
  </si>
  <si>
    <t>曹秀梅</t>
  </si>
  <si>
    <t>郭长军</t>
  </si>
  <si>
    <t>郭林林</t>
  </si>
  <si>
    <t>郭银</t>
  </si>
  <si>
    <t>郭荣</t>
  </si>
  <si>
    <t>郭红军</t>
  </si>
  <si>
    <t>郭红锋</t>
  </si>
  <si>
    <t>李文青</t>
  </si>
  <si>
    <t>李虎</t>
  </si>
  <si>
    <t>李文革</t>
  </si>
  <si>
    <t>郭长东</t>
  </si>
  <si>
    <t>郭长利</t>
  </si>
  <si>
    <t>李彦庆</t>
  </si>
  <si>
    <t>郭军</t>
  </si>
  <si>
    <t>王飞</t>
  </si>
  <si>
    <t>王新明</t>
  </si>
  <si>
    <t>王鹏</t>
  </si>
  <si>
    <t>王波</t>
  </si>
  <si>
    <t>王新林</t>
  </si>
  <si>
    <t>党桂英</t>
  </si>
  <si>
    <t>王新军</t>
  </si>
  <si>
    <t>闫惠萍</t>
  </si>
  <si>
    <t>郭建利</t>
  </si>
  <si>
    <t>平罗县城关镇2023年前卫村耕地地力保护补贴资金发放名册</t>
  </si>
  <si>
    <t>乡镇（盖章）:平罗县城关镇人民政府                                                            村（盖章）： 前卫村</t>
  </si>
  <si>
    <t>王秀香</t>
  </si>
  <si>
    <t>前卫村一队</t>
  </si>
  <si>
    <t>郑金莲</t>
  </si>
  <si>
    <t>王学贵</t>
  </si>
  <si>
    <t>王春生</t>
  </si>
  <si>
    <t>王学红</t>
  </si>
  <si>
    <t>王锐杰</t>
  </si>
  <si>
    <t>王瑞刚</t>
  </si>
  <si>
    <t>王瑞超</t>
  </si>
  <si>
    <t>王金龙</t>
  </si>
  <si>
    <t>闫正琴</t>
  </si>
  <si>
    <t>宋玉芳</t>
  </si>
  <si>
    <t>王金平</t>
  </si>
  <si>
    <t>曹建志</t>
  </si>
  <si>
    <t>曹建华</t>
  </si>
  <si>
    <t>曹炳和</t>
  </si>
  <si>
    <t>王金林</t>
  </si>
  <si>
    <t>王金山</t>
  </si>
  <si>
    <t>曹建民</t>
  </si>
  <si>
    <t>王学文</t>
  </si>
  <si>
    <t>王秀芝</t>
  </si>
  <si>
    <t>曹炳武</t>
  </si>
  <si>
    <t>黄新文</t>
  </si>
  <si>
    <t>曹尚义</t>
  </si>
  <si>
    <t>曹尚信</t>
  </si>
  <si>
    <t>董玉琴</t>
  </si>
  <si>
    <t>曹尚贤</t>
  </si>
  <si>
    <t>陈建忠</t>
  </si>
  <si>
    <t>经双方协商，同陈建华的粮补打给陈建忠</t>
  </si>
  <si>
    <t>黄新华</t>
  </si>
  <si>
    <t>黄金文</t>
  </si>
  <si>
    <t>黄金成</t>
  </si>
  <si>
    <t>曹立华</t>
  </si>
  <si>
    <t>曹尚礼</t>
  </si>
  <si>
    <t>曹炳双</t>
  </si>
  <si>
    <t xml:space="preserve"> 曹炳全</t>
  </si>
  <si>
    <t>曹炳江</t>
  </si>
  <si>
    <t>曹占武</t>
  </si>
  <si>
    <t>黄新芳</t>
  </si>
  <si>
    <t>王建民</t>
  </si>
  <si>
    <t>王学武</t>
  </si>
  <si>
    <t>周桂香</t>
  </si>
  <si>
    <t>曹立民</t>
  </si>
  <si>
    <t>陈英</t>
  </si>
  <si>
    <t>曹东云</t>
  </si>
  <si>
    <t>王春宁</t>
  </si>
  <si>
    <t>魏永胜</t>
  </si>
  <si>
    <t>曹建锋</t>
  </si>
  <si>
    <t>曹冬亮</t>
  </si>
  <si>
    <t>曹冬明</t>
  </si>
  <si>
    <t>曹小龙</t>
  </si>
  <si>
    <t>王春平</t>
  </si>
  <si>
    <t>曹建红</t>
  </si>
  <si>
    <t>曹东宏</t>
  </si>
  <si>
    <t>王帅</t>
  </si>
  <si>
    <t>曹利东</t>
  </si>
  <si>
    <t>黄金平</t>
  </si>
  <si>
    <t>李 燕</t>
  </si>
  <si>
    <t>前卫村二队</t>
  </si>
  <si>
    <t>张风英死亡粮补打给儿子王正华</t>
  </si>
  <si>
    <t>王正东</t>
  </si>
  <si>
    <t>谭文其</t>
  </si>
  <si>
    <t>鲍学忠</t>
  </si>
  <si>
    <t>鲍登寿</t>
  </si>
  <si>
    <t>鲍学波</t>
  </si>
  <si>
    <t>鲍银寿</t>
  </si>
  <si>
    <t>鲍金寿</t>
  </si>
  <si>
    <t>雍立祥</t>
  </si>
  <si>
    <t>王金霞</t>
  </si>
  <si>
    <t>吴 涛</t>
  </si>
  <si>
    <t>李金秀</t>
  </si>
  <si>
    <t>吴生成</t>
  </si>
  <si>
    <t>吴生荣</t>
  </si>
  <si>
    <t>刘宗山</t>
  </si>
  <si>
    <t>伊生荣</t>
  </si>
  <si>
    <t>邵占河</t>
  </si>
  <si>
    <t>鲍登荣</t>
  </si>
  <si>
    <t>鲍登伏</t>
  </si>
  <si>
    <t>鲍登明</t>
  </si>
  <si>
    <t>邵占海</t>
  </si>
  <si>
    <t>李风荣</t>
  </si>
  <si>
    <t>王月梅</t>
  </si>
  <si>
    <t>包学明</t>
  </si>
  <si>
    <t>安红梅</t>
  </si>
  <si>
    <t>鲍学成</t>
  </si>
  <si>
    <t>孙 楠</t>
  </si>
  <si>
    <t>孙立新</t>
  </si>
  <si>
    <t>王立叶</t>
  </si>
  <si>
    <t>王文祥</t>
  </si>
  <si>
    <t>王文升</t>
  </si>
  <si>
    <t>党桂兰</t>
  </si>
  <si>
    <t>伊生国</t>
  </si>
  <si>
    <t>李天会</t>
  </si>
  <si>
    <t>王文义</t>
  </si>
  <si>
    <t>李风明</t>
  </si>
  <si>
    <t>郁 春梅</t>
  </si>
  <si>
    <t>经双方协商，郁和.郁川同意粮补打给郁春梅</t>
  </si>
  <si>
    <t>汪 洋</t>
  </si>
  <si>
    <t>王尚文</t>
  </si>
  <si>
    <t>王文成</t>
  </si>
  <si>
    <t>李天林</t>
  </si>
  <si>
    <t>李天国</t>
  </si>
  <si>
    <t>曹 波</t>
  </si>
  <si>
    <t>孙立兵</t>
  </si>
  <si>
    <t>王立佳</t>
  </si>
  <si>
    <t>王正委</t>
  </si>
  <si>
    <t>王彩萍</t>
  </si>
  <si>
    <t>鲍学平</t>
  </si>
  <si>
    <t>孙立军</t>
  </si>
  <si>
    <t>王学成</t>
  </si>
  <si>
    <t>包玉琴</t>
  </si>
  <si>
    <t>李振刚</t>
  </si>
  <si>
    <t>王文礼</t>
  </si>
  <si>
    <t>王文让</t>
  </si>
  <si>
    <t>李正兵</t>
  </si>
  <si>
    <t>王立志</t>
  </si>
  <si>
    <t>李风才</t>
  </si>
  <si>
    <t>王立帅</t>
  </si>
  <si>
    <t>关慧云</t>
  </si>
  <si>
    <t>刘学义</t>
  </si>
  <si>
    <t>吴生华</t>
  </si>
  <si>
    <t>王志成</t>
  </si>
  <si>
    <t>吴 兵</t>
  </si>
  <si>
    <t>孙丽涛</t>
  </si>
  <si>
    <t>谭 涛</t>
  </si>
  <si>
    <t>王耀武</t>
  </si>
  <si>
    <t>王正武</t>
  </si>
  <si>
    <t>汪新平</t>
  </si>
  <si>
    <t>包 雷</t>
  </si>
  <si>
    <t>邵志刚</t>
  </si>
  <si>
    <t>雍伟平</t>
  </si>
  <si>
    <t>孙立东</t>
  </si>
  <si>
    <t>闻彩风</t>
  </si>
  <si>
    <t>李天鱼</t>
  </si>
  <si>
    <t>王文仁</t>
  </si>
  <si>
    <t>王玉东</t>
  </si>
  <si>
    <t>前卫村三队</t>
  </si>
  <si>
    <t>张菊英</t>
  </si>
  <si>
    <t>王茂林</t>
  </si>
  <si>
    <t>马文华</t>
  </si>
  <si>
    <t>马新华</t>
  </si>
  <si>
    <t>常跃成</t>
  </si>
  <si>
    <t>伏 丽</t>
  </si>
  <si>
    <t>杨学琴</t>
  </si>
  <si>
    <t>刘桂珍</t>
  </si>
  <si>
    <t>王茂生</t>
  </si>
  <si>
    <t>马占山</t>
  </si>
  <si>
    <t>马志华</t>
  </si>
  <si>
    <t>王小玲</t>
  </si>
  <si>
    <t>王茂军</t>
  </si>
  <si>
    <t>王茂荣</t>
  </si>
  <si>
    <t>常跃军</t>
  </si>
  <si>
    <t>王茂海</t>
  </si>
  <si>
    <t>王茂明</t>
  </si>
  <si>
    <t>董卫亮</t>
  </si>
  <si>
    <t>董卫和</t>
  </si>
  <si>
    <t>董卫国</t>
  </si>
  <si>
    <t>汪占荣</t>
  </si>
  <si>
    <t>汪建华</t>
  </si>
  <si>
    <t>汪建军</t>
  </si>
  <si>
    <t>常庆保</t>
  </si>
  <si>
    <t>常庆书</t>
  </si>
  <si>
    <t>王立东</t>
  </si>
  <si>
    <t>王吉东</t>
  </si>
  <si>
    <t>张彩云</t>
  </si>
  <si>
    <t>马占伏</t>
  </si>
  <si>
    <t>王尚宏</t>
  </si>
  <si>
    <t>伏月英</t>
  </si>
  <si>
    <t>常跃红</t>
  </si>
  <si>
    <t>赵风霞</t>
  </si>
  <si>
    <t>高新伏</t>
  </si>
  <si>
    <t>高新民</t>
  </si>
  <si>
    <t>姜良贵</t>
  </si>
  <si>
    <t>王磊</t>
  </si>
  <si>
    <t>敬廷伏</t>
  </si>
  <si>
    <t>王尚锋</t>
  </si>
  <si>
    <t>贾正华</t>
  </si>
  <si>
    <t>董卫泽</t>
  </si>
  <si>
    <t>白学梅</t>
  </si>
  <si>
    <t>马军华</t>
  </si>
  <si>
    <t>王存山</t>
  </si>
  <si>
    <t>王尚虎</t>
  </si>
  <si>
    <t>马永华</t>
  </si>
  <si>
    <t>常 江</t>
  </si>
  <si>
    <t>常 刚</t>
  </si>
  <si>
    <t>常 龙</t>
  </si>
  <si>
    <t>王新东</t>
  </si>
  <si>
    <t>王虎山</t>
  </si>
  <si>
    <t>姜 涛</t>
  </si>
  <si>
    <t>马学华</t>
  </si>
  <si>
    <t>王建东</t>
  </si>
  <si>
    <t>常 青</t>
  </si>
  <si>
    <t>王 刚</t>
  </si>
  <si>
    <t>姜 军</t>
  </si>
  <si>
    <t>前卫村四队</t>
  </si>
  <si>
    <t>朱会平</t>
  </si>
  <si>
    <t>杨怀义</t>
  </si>
  <si>
    <t>杨建立</t>
  </si>
  <si>
    <t>刘 军</t>
  </si>
  <si>
    <t>刘 珍</t>
  </si>
  <si>
    <t>刘 兵</t>
  </si>
  <si>
    <t>徐玉山</t>
  </si>
  <si>
    <t>刘 立</t>
  </si>
  <si>
    <t>康 乐</t>
  </si>
  <si>
    <t>刘 杰</t>
  </si>
  <si>
    <t>刘 刚</t>
  </si>
  <si>
    <t>张俊强</t>
  </si>
  <si>
    <t>康建成</t>
  </si>
  <si>
    <t>康 卫</t>
  </si>
  <si>
    <t>杨建雄</t>
  </si>
  <si>
    <t>杨怀文死亡粮补打给儿子杨建雄</t>
  </si>
  <si>
    <t>徐成西</t>
  </si>
  <si>
    <t>殷天东</t>
  </si>
  <si>
    <t>许治全</t>
  </si>
  <si>
    <t>贺香香</t>
  </si>
  <si>
    <t>李建平</t>
  </si>
  <si>
    <t>刘万勤</t>
  </si>
  <si>
    <t>刘 涛</t>
  </si>
  <si>
    <t>刘万江</t>
  </si>
  <si>
    <t>田存银</t>
  </si>
  <si>
    <t>杨建成</t>
  </si>
  <si>
    <t>刘 宁</t>
  </si>
  <si>
    <t>朱惠兵</t>
  </si>
  <si>
    <t>张学宁</t>
  </si>
  <si>
    <t>庞金明</t>
  </si>
  <si>
    <t>杨建伏</t>
  </si>
  <si>
    <t>杨建志</t>
  </si>
  <si>
    <t>刘玉海</t>
  </si>
  <si>
    <t>朱华亮</t>
  </si>
  <si>
    <t>张俊刚</t>
  </si>
  <si>
    <t>孙婷婷</t>
  </si>
  <si>
    <t>刘爱红</t>
  </si>
  <si>
    <t>杨学忠</t>
  </si>
  <si>
    <t>许春飞</t>
  </si>
  <si>
    <t>刘 锋</t>
  </si>
  <si>
    <t>徐 杰</t>
  </si>
  <si>
    <t>刘 鑫</t>
  </si>
  <si>
    <t>王丽娟</t>
  </si>
  <si>
    <t>刘 鹏</t>
  </si>
  <si>
    <t>刘吉东</t>
  </si>
  <si>
    <t>杨利军</t>
  </si>
  <si>
    <t>陈香兰</t>
  </si>
  <si>
    <t>刘 波</t>
  </si>
  <si>
    <t>刘 飞</t>
  </si>
  <si>
    <t>刘玉江</t>
  </si>
  <si>
    <t>秦玉兰</t>
  </si>
  <si>
    <t>刘万元</t>
  </si>
  <si>
    <t>周秀珍</t>
  </si>
  <si>
    <t>李玉春</t>
  </si>
  <si>
    <t>张学艳</t>
  </si>
  <si>
    <t>康建平</t>
  </si>
  <si>
    <t>张月霞</t>
  </si>
  <si>
    <t>前卫村五队</t>
  </si>
  <si>
    <t>刘占江</t>
  </si>
  <si>
    <t>刘 华</t>
  </si>
  <si>
    <t>王生平</t>
  </si>
  <si>
    <t>党占山</t>
  </si>
  <si>
    <t>党万平</t>
  </si>
  <si>
    <t>周存文</t>
  </si>
  <si>
    <t>杨国成</t>
  </si>
  <si>
    <t>杨国兵</t>
  </si>
  <si>
    <t>段进义</t>
  </si>
  <si>
    <t>段进忠</t>
  </si>
  <si>
    <t>段进礼</t>
  </si>
  <si>
    <t>党 存</t>
  </si>
  <si>
    <t>许莲平</t>
  </si>
  <si>
    <t>杨文祥</t>
  </si>
  <si>
    <t>张永胜</t>
  </si>
  <si>
    <t>刘全义</t>
  </si>
  <si>
    <t>杨文军</t>
  </si>
  <si>
    <t>李加应</t>
  </si>
  <si>
    <t>王新民</t>
  </si>
  <si>
    <t>杨军成</t>
  </si>
  <si>
    <t>杨文成</t>
  </si>
  <si>
    <t>李海成</t>
  </si>
  <si>
    <t>余银成</t>
  </si>
  <si>
    <t>李海军</t>
  </si>
  <si>
    <t>李海江</t>
  </si>
  <si>
    <t>王 庆</t>
  </si>
  <si>
    <t>刘大壮</t>
  </si>
  <si>
    <t>王淑云</t>
  </si>
  <si>
    <t>刘 廷</t>
  </si>
  <si>
    <t>杨春虎</t>
  </si>
  <si>
    <t>王惠芹</t>
  </si>
  <si>
    <t>党 军</t>
  </si>
  <si>
    <t>党政仁</t>
  </si>
  <si>
    <t>党 宽</t>
  </si>
  <si>
    <t>李 进</t>
  </si>
  <si>
    <t>李玉荣</t>
  </si>
  <si>
    <t>刘德伟</t>
  </si>
  <si>
    <t>李 刚</t>
  </si>
  <si>
    <t>段文杰</t>
  </si>
  <si>
    <t>余立华</t>
  </si>
  <si>
    <t>刘 伟</t>
  </si>
  <si>
    <t>刘德军</t>
  </si>
  <si>
    <t>杨永成</t>
  </si>
  <si>
    <t>王小霞</t>
  </si>
  <si>
    <t>周学芳</t>
  </si>
  <si>
    <t>李 川</t>
  </si>
  <si>
    <t>前卫村六队</t>
  </si>
  <si>
    <t>杨进国</t>
  </si>
  <si>
    <t>杨发清</t>
  </si>
  <si>
    <t>杨进廷</t>
  </si>
  <si>
    <t>杨新学</t>
  </si>
  <si>
    <t>李海林</t>
  </si>
  <si>
    <t>李海全</t>
  </si>
  <si>
    <t>李海明</t>
  </si>
  <si>
    <t>毛海江</t>
  </si>
  <si>
    <t>李海英</t>
  </si>
  <si>
    <t>刘望平</t>
  </si>
  <si>
    <t>王海龙</t>
  </si>
  <si>
    <t>李伏有</t>
  </si>
  <si>
    <t>杨自飞</t>
  </si>
  <si>
    <t>杨新军</t>
  </si>
  <si>
    <t>李加孝</t>
  </si>
  <si>
    <t>杨建民</t>
  </si>
  <si>
    <t>杨建忠</t>
  </si>
  <si>
    <t>张冬冬</t>
  </si>
  <si>
    <t>段桂英死亡粮补打给孙子张冬冬</t>
  </si>
  <si>
    <t>张建荣</t>
  </si>
  <si>
    <t>张建华</t>
  </si>
  <si>
    <t>刘吉红</t>
  </si>
  <si>
    <t>毛海祥</t>
  </si>
  <si>
    <t>杨永祥</t>
  </si>
  <si>
    <t>杨进忠</t>
  </si>
  <si>
    <t>杨发祥</t>
  </si>
  <si>
    <t>杨进军</t>
  </si>
  <si>
    <t>杨永军</t>
  </si>
  <si>
    <t>郎跃升</t>
  </si>
  <si>
    <t>杨建荣</t>
  </si>
  <si>
    <t>杨新兵</t>
  </si>
  <si>
    <t>毛海军</t>
  </si>
  <si>
    <t>王 龙</t>
  </si>
  <si>
    <t>李 瑞</t>
  </si>
  <si>
    <t>李玉川</t>
  </si>
  <si>
    <t>李玉峰</t>
  </si>
  <si>
    <t>沈学芳</t>
  </si>
  <si>
    <t>杨 飞</t>
  </si>
  <si>
    <t>杨 涛</t>
  </si>
  <si>
    <t>李 志</t>
  </si>
  <si>
    <t>杨 帅</t>
  </si>
  <si>
    <t>王 涛</t>
  </si>
  <si>
    <t>王 伟</t>
  </si>
  <si>
    <t>郭风花</t>
  </si>
  <si>
    <t>许彩霞</t>
  </si>
  <si>
    <t>顾惠珍</t>
  </si>
  <si>
    <t>王 磊</t>
  </si>
  <si>
    <t>杨建平</t>
  </si>
  <si>
    <t xml:space="preserve">平罗县城关镇2023年小兴墩村耕地地力保护补贴资金发放名册 </t>
  </si>
  <si>
    <t xml:space="preserve"> 乡镇（盖章）：平罗县城关镇人民政府                                       村（村委会盖章）：小兴墩村 </t>
  </si>
  <si>
    <t>核实补贴面积</t>
  </si>
  <si>
    <t>补贴标准（元/亩）</t>
  </si>
  <si>
    <t>王尚国</t>
  </si>
  <si>
    <t>小兴墩村一队</t>
  </si>
  <si>
    <t>王永胜</t>
  </si>
  <si>
    <t>雍秀珍</t>
  </si>
  <si>
    <t>高建华</t>
  </si>
  <si>
    <t>张喜</t>
  </si>
  <si>
    <t>胡学花</t>
  </si>
  <si>
    <t>何福梅</t>
  </si>
  <si>
    <t>王尚增</t>
  </si>
  <si>
    <t>张万荣</t>
  </si>
  <si>
    <t>王怀元</t>
  </si>
  <si>
    <t>王学兵</t>
  </si>
  <si>
    <t>王存刚</t>
  </si>
  <si>
    <t>王学春</t>
  </si>
  <si>
    <t>罗汉林</t>
  </si>
  <si>
    <t>王怀绪</t>
  </si>
  <si>
    <t>闫忠山</t>
  </si>
  <si>
    <t>王永刚</t>
  </si>
  <si>
    <t>王怀芝</t>
  </si>
  <si>
    <t>梁惠珍</t>
  </si>
  <si>
    <t>王尚学</t>
  </si>
  <si>
    <t>马宗林</t>
  </si>
  <si>
    <t>王永利</t>
  </si>
  <si>
    <t>敬廷寿</t>
  </si>
  <si>
    <t>王尚宗</t>
  </si>
  <si>
    <t>夏秀珍</t>
  </si>
  <si>
    <t>张桂琴</t>
  </si>
  <si>
    <t>狄占华</t>
  </si>
  <si>
    <t>王怀成</t>
  </si>
  <si>
    <t>张万军</t>
  </si>
  <si>
    <t>王静毅</t>
  </si>
  <si>
    <t>狄占国</t>
  </si>
  <si>
    <t>姚希风</t>
  </si>
  <si>
    <t>王怀先</t>
  </si>
  <si>
    <t>闫月英</t>
  </si>
  <si>
    <t>王怀江</t>
  </si>
  <si>
    <t>罗红</t>
  </si>
  <si>
    <t>王怀宁</t>
  </si>
  <si>
    <t>狄占明</t>
  </si>
  <si>
    <t>张万华</t>
  </si>
  <si>
    <t>张万宁</t>
  </si>
  <si>
    <t>张万贵</t>
  </si>
  <si>
    <t>王怀勤</t>
  </si>
  <si>
    <t>王南</t>
  </si>
  <si>
    <t>王进儒</t>
  </si>
  <si>
    <t>张瑞</t>
  </si>
  <si>
    <t>张万进</t>
  </si>
  <si>
    <t>马爱国</t>
  </si>
  <si>
    <t>马爱平</t>
  </si>
  <si>
    <t>王学善</t>
  </si>
  <si>
    <t>赵伏宁</t>
  </si>
  <si>
    <t>王尚保</t>
  </si>
  <si>
    <t>孙玉琴</t>
  </si>
  <si>
    <t>雍少斌</t>
  </si>
  <si>
    <t>张万山</t>
  </si>
  <si>
    <t>王尚成</t>
  </si>
  <si>
    <t>张万民</t>
  </si>
  <si>
    <t>王尚军</t>
  </si>
  <si>
    <t>王永新</t>
  </si>
  <si>
    <t>苏万银</t>
  </si>
  <si>
    <t>苏风英</t>
  </si>
  <si>
    <t>王怀志</t>
  </si>
  <si>
    <t>苏国兴</t>
  </si>
  <si>
    <t>苏国全</t>
  </si>
  <si>
    <t>石梅玲</t>
  </si>
  <si>
    <t>小兴墩村二队</t>
  </si>
  <si>
    <t>赵占伏死亡，更换到其妻子</t>
  </si>
  <si>
    <t>赵兴华</t>
  </si>
  <si>
    <t>赵兴平</t>
  </si>
  <si>
    <t>崔学梅</t>
  </si>
  <si>
    <t>曹万宝</t>
  </si>
  <si>
    <t>曹万任</t>
  </si>
  <si>
    <t>赵兴文</t>
  </si>
  <si>
    <t>曹莲英</t>
  </si>
  <si>
    <t>赵永华</t>
  </si>
  <si>
    <t>孙占海</t>
  </si>
  <si>
    <t>曹明兴</t>
  </si>
  <si>
    <t>石东利</t>
  </si>
  <si>
    <t>曹建荣</t>
  </si>
  <si>
    <t>曹建兵</t>
  </si>
  <si>
    <t>曹建军</t>
  </si>
  <si>
    <t>杜永祥</t>
  </si>
  <si>
    <t>龚月霞</t>
  </si>
  <si>
    <t>曹学军</t>
  </si>
  <si>
    <t>石占华</t>
  </si>
  <si>
    <t>夏文斌</t>
  </si>
  <si>
    <t>杨忠</t>
  </si>
  <si>
    <t>杨兵</t>
  </si>
  <si>
    <t>马瑞兰</t>
  </si>
  <si>
    <t>赵兴永</t>
  </si>
  <si>
    <t>梁燕娟</t>
  </si>
  <si>
    <t>曹学祥</t>
  </si>
  <si>
    <t>曹学龙</t>
  </si>
  <si>
    <t>石东明</t>
  </si>
  <si>
    <t>许生荣</t>
  </si>
  <si>
    <t>徐生平</t>
  </si>
  <si>
    <t>石长林</t>
  </si>
  <si>
    <t>艾春梅</t>
  </si>
  <si>
    <t>曹亮</t>
  </si>
  <si>
    <t>曹明吉</t>
  </si>
  <si>
    <t>陈建新</t>
  </si>
  <si>
    <t>陈英福</t>
  </si>
  <si>
    <t>陈英栋</t>
  </si>
  <si>
    <t>陈占国</t>
  </si>
  <si>
    <t>孙建军</t>
  </si>
  <si>
    <t>闫生俊</t>
  </si>
  <si>
    <t>陈万银</t>
  </si>
  <si>
    <t>曾忠芳</t>
  </si>
  <si>
    <t>闫生贵</t>
  </si>
  <si>
    <t>陈英茂</t>
  </si>
  <si>
    <t>孙建国</t>
  </si>
  <si>
    <t>刘宝山</t>
  </si>
  <si>
    <t>刘保明</t>
  </si>
  <si>
    <t>刘保军</t>
  </si>
  <si>
    <t>陈建平</t>
  </si>
  <si>
    <t>闫军琦</t>
  </si>
  <si>
    <t>陈占云</t>
  </si>
  <si>
    <t>雍丽娟</t>
  </si>
  <si>
    <t>陈万千</t>
  </si>
  <si>
    <t>王国庆</t>
  </si>
  <si>
    <t>王国华</t>
  </si>
  <si>
    <t>赵尚仁</t>
  </si>
  <si>
    <t>陈建刚</t>
  </si>
  <si>
    <t>陈建义</t>
  </si>
  <si>
    <t>张风霞</t>
  </si>
  <si>
    <t>石占红</t>
  </si>
  <si>
    <t>小兴墩村三队</t>
  </si>
  <si>
    <t>石占全</t>
  </si>
  <si>
    <t>程彦龙</t>
  </si>
  <si>
    <t>刘自厚</t>
  </si>
  <si>
    <t>石建平</t>
  </si>
  <si>
    <t>石小龙</t>
  </si>
  <si>
    <t>石占虎</t>
  </si>
  <si>
    <t>毛秀梅</t>
  </si>
  <si>
    <t>石占宗</t>
  </si>
  <si>
    <t>石占川</t>
  </si>
  <si>
    <t>石占文</t>
  </si>
  <si>
    <t>石占东</t>
  </si>
  <si>
    <t>曹彦红</t>
  </si>
  <si>
    <t>石宁</t>
  </si>
  <si>
    <t>郭风兰</t>
  </si>
  <si>
    <t>程学平</t>
  </si>
  <si>
    <t>石秀</t>
  </si>
  <si>
    <t>石成</t>
  </si>
  <si>
    <t>李国</t>
  </si>
  <si>
    <t>李兴才</t>
  </si>
  <si>
    <t>石建存</t>
  </si>
  <si>
    <t>石忠</t>
  </si>
  <si>
    <t>石占仁</t>
  </si>
  <si>
    <t>程学忠</t>
  </si>
  <si>
    <t>程学斌</t>
  </si>
  <si>
    <t>程学升</t>
  </si>
  <si>
    <t>石亮</t>
  </si>
  <si>
    <t>石聪</t>
  </si>
  <si>
    <t>石占龙</t>
  </si>
  <si>
    <t>石彪</t>
  </si>
  <si>
    <t>石有</t>
  </si>
  <si>
    <t>常丰先</t>
  </si>
  <si>
    <t>郁海</t>
  </si>
  <si>
    <t>石孝</t>
  </si>
  <si>
    <t>石建军</t>
  </si>
  <si>
    <t>石占忠</t>
  </si>
  <si>
    <t>石占清</t>
  </si>
  <si>
    <t>李兴堂</t>
  </si>
  <si>
    <t>李耀东</t>
  </si>
  <si>
    <t>石磊</t>
  </si>
  <si>
    <t>石占先</t>
  </si>
  <si>
    <t>石东</t>
  </si>
  <si>
    <t>李新玲</t>
  </si>
  <si>
    <t>石占金</t>
  </si>
  <si>
    <t>石强</t>
  </si>
  <si>
    <t>李旭东</t>
  </si>
  <si>
    <t>石明</t>
  </si>
  <si>
    <t>万月红</t>
  </si>
  <si>
    <t>程艳枫</t>
  </si>
  <si>
    <t>小兴墩村四队</t>
  </si>
  <si>
    <t>张秀玲</t>
  </si>
  <si>
    <t>郁春华</t>
  </si>
  <si>
    <t>马彦萍</t>
  </si>
  <si>
    <t>何秀荣</t>
  </si>
  <si>
    <t>魏永芳</t>
  </si>
  <si>
    <t>程怀礼</t>
  </si>
  <si>
    <t>程怀利</t>
  </si>
  <si>
    <t>程怀军</t>
  </si>
  <si>
    <t>张金霞</t>
  </si>
  <si>
    <t>梁华</t>
  </si>
  <si>
    <t>程宏亮</t>
  </si>
  <si>
    <t>梁文军</t>
  </si>
  <si>
    <t>姚玉慧</t>
  </si>
  <si>
    <t>梁文俊</t>
  </si>
  <si>
    <t>程树岐</t>
  </si>
  <si>
    <t>程万录</t>
  </si>
  <si>
    <t>程万福</t>
  </si>
  <si>
    <t>程树平</t>
  </si>
  <si>
    <t>许秀兰</t>
  </si>
  <si>
    <t>魏光德</t>
  </si>
  <si>
    <t>吴军</t>
  </si>
  <si>
    <t>程怀义</t>
  </si>
  <si>
    <t>程波</t>
  </si>
  <si>
    <t>程涛</t>
  </si>
  <si>
    <t>程怀志</t>
  </si>
  <si>
    <t>魏光顺</t>
  </si>
  <si>
    <t>马瑞生</t>
  </si>
  <si>
    <t>马瑞龙</t>
  </si>
  <si>
    <t>程树军</t>
  </si>
  <si>
    <t>杜淑萍</t>
  </si>
  <si>
    <t>高淑兰</t>
  </si>
  <si>
    <t>程树荣</t>
  </si>
  <si>
    <t>魏光仁</t>
  </si>
  <si>
    <t>丁立军</t>
  </si>
  <si>
    <t>程树进</t>
  </si>
  <si>
    <t>程怀仁</t>
  </si>
  <si>
    <t>程万江</t>
  </si>
  <si>
    <t>程树业</t>
  </si>
  <si>
    <t>程千</t>
  </si>
  <si>
    <t>李海锋</t>
  </si>
  <si>
    <t>魏学文</t>
  </si>
  <si>
    <t>小兴墩村五队</t>
  </si>
  <si>
    <t>刘万升</t>
  </si>
  <si>
    <t>刘生洋</t>
  </si>
  <si>
    <t>刘万涛</t>
  </si>
  <si>
    <t>刘万彪</t>
  </si>
  <si>
    <t>刘万锋</t>
  </si>
  <si>
    <t>刘正双</t>
  </si>
  <si>
    <t>刘万尧</t>
  </si>
  <si>
    <t>姚志强</t>
  </si>
  <si>
    <t>余婷</t>
  </si>
  <si>
    <t>刘福锁</t>
  </si>
  <si>
    <t>刘万春</t>
  </si>
  <si>
    <t>刘万清</t>
  </si>
  <si>
    <t>魏永华</t>
  </si>
  <si>
    <t>魏永章</t>
  </si>
  <si>
    <t>魏学龙</t>
  </si>
  <si>
    <t>吕金花</t>
  </si>
  <si>
    <t>魏学鹏</t>
  </si>
  <si>
    <t>刘生珍</t>
  </si>
  <si>
    <t>魏永新</t>
  </si>
  <si>
    <t>刘万存</t>
  </si>
  <si>
    <t>刘万礼</t>
  </si>
  <si>
    <t>魏廷龙</t>
  </si>
  <si>
    <t>赵淑芳</t>
  </si>
  <si>
    <t>刘万志</t>
  </si>
  <si>
    <t>刘生芳</t>
  </si>
  <si>
    <t>魏学礼</t>
  </si>
  <si>
    <t>魏永珍</t>
  </si>
  <si>
    <t>魏学志</t>
  </si>
  <si>
    <t>刘生成</t>
  </si>
  <si>
    <t>魏学东</t>
  </si>
  <si>
    <t>刘万来</t>
  </si>
  <si>
    <t>魏学贤</t>
  </si>
  <si>
    <t>刘万年</t>
  </si>
  <si>
    <t>刘万胜</t>
  </si>
  <si>
    <t>刘生茂</t>
  </si>
  <si>
    <t>刘万开</t>
  </si>
  <si>
    <t>刘万学</t>
  </si>
  <si>
    <t>刘万增</t>
  </si>
  <si>
    <t>刘生龙</t>
  </si>
  <si>
    <t>刘万义</t>
  </si>
  <si>
    <t>孔月兰</t>
  </si>
  <si>
    <t>魏学武</t>
  </si>
  <si>
    <t>王广宁</t>
  </si>
  <si>
    <t>魏学山</t>
  </si>
  <si>
    <t>刘万平</t>
  </si>
  <si>
    <t>刘万宁</t>
  </si>
  <si>
    <t>刘万利</t>
  </si>
  <si>
    <t>刘万乐</t>
  </si>
  <si>
    <t>魏永奇</t>
  </si>
  <si>
    <t>李治东</t>
  </si>
  <si>
    <t>魏永寿</t>
  </si>
  <si>
    <t>刘万飞</t>
  </si>
  <si>
    <t>李生平</t>
  </si>
  <si>
    <t>尹金莲</t>
  </si>
  <si>
    <t>张萍</t>
  </si>
  <si>
    <t>魏学亮</t>
  </si>
  <si>
    <t>魏学清</t>
  </si>
  <si>
    <t>闻发军</t>
  </si>
  <si>
    <t>小兴墩村六队</t>
  </si>
  <si>
    <t>李崇生</t>
  </si>
  <si>
    <t>艾荣</t>
  </si>
  <si>
    <t>闻素花</t>
  </si>
  <si>
    <t>艾和军名下的银行卡被冻结，更换其妻子</t>
  </si>
  <si>
    <t>李济亚</t>
  </si>
  <si>
    <t>李济州</t>
  </si>
  <si>
    <t>李崇田</t>
  </si>
  <si>
    <t>李红芳</t>
  </si>
  <si>
    <t>李济和</t>
  </si>
  <si>
    <t>李济三</t>
  </si>
  <si>
    <t>艾学春</t>
  </si>
  <si>
    <t>艾新民</t>
  </si>
  <si>
    <t>闻发兵</t>
  </si>
  <si>
    <t>艾和宁</t>
  </si>
  <si>
    <t>艾和利</t>
  </si>
  <si>
    <t>艾万安</t>
  </si>
  <si>
    <t>艾万金</t>
  </si>
  <si>
    <t>孔立军</t>
  </si>
  <si>
    <t>李济仁</t>
  </si>
  <si>
    <t>李怀斌</t>
  </si>
  <si>
    <t>李崇耀</t>
  </si>
  <si>
    <t>李怀鹏</t>
  </si>
  <si>
    <t>李崇刚</t>
  </si>
  <si>
    <t>李成伟</t>
  </si>
  <si>
    <t>李济众</t>
  </si>
  <si>
    <t>李崇元</t>
  </si>
  <si>
    <t>李济胜</t>
  </si>
  <si>
    <t>王金善</t>
  </si>
  <si>
    <t>李宁</t>
  </si>
  <si>
    <t>李玉明</t>
  </si>
  <si>
    <t>李振</t>
  </si>
  <si>
    <t>李洁</t>
  </si>
  <si>
    <t>李玉亮</t>
  </si>
  <si>
    <t>骆丽珍</t>
  </si>
  <si>
    <t>李济东</t>
  </si>
  <si>
    <t>王金仁</t>
  </si>
  <si>
    <t>王振国</t>
  </si>
  <si>
    <t>闻发亮</t>
  </si>
  <si>
    <t>闻发光</t>
  </si>
  <si>
    <t>闻发明</t>
  </si>
  <si>
    <t>李济中</t>
  </si>
  <si>
    <t>李怀念</t>
  </si>
  <si>
    <t>李崇利</t>
  </si>
  <si>
    <t>李崇拜</t>
  </si>
  <si>
    <t>李崇暖</t>
  </si>
  <si>
    <t>李崇东</t>
  </si>
  <si>
    <t>李崇高</t>
  </si>
  <si>
    <t>李成雄</t>
  </si>
  <si>
    <t>张桂珍</t>
  </si>
  <si>
    <t>李怀弼</t>
  </si>
  <si>
    <t>艾新权</t>
  </si>
  <si>
    <t>田风霞</t>
  </si>
  <si>
    <t>王春莲</t>
  </si>
  <si>
    <t>李怀儒</t>
  </si>
  <si>
    <t>李宝</t>
  </si>
  <si>
    <t>李槐</t>
  </si>
  <si>
    <t>艾晋凌</t>
  </si>
  <si>
    <t>李怀增</t>
  </si>
  <si>
    <t>李怀江</t>
  </si>
  <si>
    <t>李济树</t>
  </si>
  <si>
    <t>李济广</t>
  </si>
  <si>
    <t>李国斌</t>
  </si>
  <si>
    <t>李进</t>
  </si>
  <si>
    <t>郭兴明</t>
  </si>
  <si>
    <t>小兴墩村七队</t>
  </si>
  <si>
    <t>姚加虎</t>
  </si>
  <si>
    <t>姚加庆</t>
  </si>
  <si>
    <t>骆庆花</t>
  </si>
  <si>
    <t>姚学宁</t>
  </si>
  <si>
    <t>郭兴祥</t>
  </si>
  <si>
    <t>魏洪祥</t>
  </si>
  <si>
    <t>魏光明</t>
  </si>
  <si>
    <t>姚金柱</t>
  </si>
  <si>
    <t>魏光寿</t>
  </si>
  <si>
    <t>姚加红</t>
  </si>
  <si>
    <t>魏红旗</t>
  </si>
  <si>
    <t>姚化龙</t>
  </si>
  <si>
    <t>魏光胜</t>
  </si>
  <si>
    <t>魏光宗</t>
  </si>
  <si>
    <t>李秀珍</t>
  </si>
  <si>
    <t>张彦芳</t>
  </si>
  <si>
    <t>魏利</t>
  </si>
  <si>
    <t>王福龙</t>
  </si>
  <si>
    <t>王伏虎</t>
  </si>
  <si>
    <t>汪洋海</t>
  </si>
  <si>
    <t>陈建军</t>
  </si>
  <si>
    <t>陈清</t>
  </si>
  <si>
    <t>郭兴奇</t>
  </si>
  <si>
    <t>梁元芳</t>
  </si>
  <si>
    <t>陈典</t>
  </si>
  <si>
    <t>姚俊波</t>
  </si>
  <si>
    <t>姚万忠</t>
  </si>
  <si>
    <t>姚万军</t>
  </si>
  <si>
    <t>王伏才</t>
  </si>
  <si>
    <t>姚加柱</t>
  </si>
  <si>
    <t>姚志刚</t>
  </si>
  <si>
    <t>姚万平</t>
  </si>
  <si>
    <t>姚克美</t>
  </si>
  <si>
    <t>李金存</t>
  </si>
  <si>
    <t>姚万江</t>
  </si>
  <si>
    <t>姚立华</t>
  </si>
  <si>
    <t>魏红军</t>
  </si>
  <si>
    <t>姚万国</t>
  </si>
  <si>
    <t>万桂香</t>
  </si>
  <si>
    <t>陈明</t>
  </si>
  <si>
    <t>张鲲</t>
  </si>
  <si>
    <t>王伏祥</t>
  </si>
  <si>
    <t>姚加社</t>
  </si>
  <si>
    <t>王伏礼</t>
  </si>
  <si>
    <t>魏红斌</t>
  </si>
  <si>
    <t>姚加存</t>
  </si>
  <si>
    <t>魏光玉</t>
  </si>
  <si>
    <t>李学花</t>
  </si>
  <si>
    <t>姚佳兵</t>
  </si>
  <si>
    <t>郭兴胜</t>
  </si>
  <si>
    <t>李金刚</t>
  </si>
  <si>
    <t>姚学荣</t>
  </si>
  <si>
    <t>姚加寿</t>
  </si>
  <si>
    <t>芦金花</t>
  </si>
  <si>
    <t>姚学军</t>
  </si>
  <si>
    <t>姚万成</t>
  </si>
  <si>
    <t>姚风荣</t>
  </si>
  <si>
    <t>郭立华</t>
  </si>
  <si>
    <t>姚金国</t>
  </si>
  <si>
    <t>李培先</t>
  </si>
  <si>
    <t>小兴墩村八队</t>
  </si>
  <si>
    <t>余自明</t>
  </si>
  <si>
    <t>余自成</t>
  </si>
  <si>
    <t>余少华</t>
  </si>
  <si>
    <t>余建华</t>
  </si>
  <si>
    <t>余慧宁</t>
  </si>
  <si>
    <t>余会文</t>
  </si>
  <si>
    <t>王爱萍</t>
  </si>
  <si>
    <t>何玉宝</t>
  </si>
  <si>
    <t>何耀华</t>
  </si>
  <si>
    <t>何胜华</t>
  </si>
  <si>
    <t>张吉宝</t>
  </si>
  <si>
    <t>杨吉文</t>
  </si>
  <si>
    <t>孟清虎</t>
  </si>
  <si>
    <t>余自学</t>
  </si>
  <si>
    <t>胡生岐</t>
  </si>
  <si>
    <t>胡生录</t>
  </si>
  <si>
    <t>孟清民</t>
  </si>
  <si>
    <t>孟清仁</t>
  </si>
  <si>
    <t>冯学东</t>
  </si>
  <si>
    <t>何玉堂</t>
  </si>
  <si>
    <t>何升华</t>
  </si>
  <si>
    <t>何春华</t>
  </si>
  <si>
    <t>杨吉明</t>
  </si>
  <si>
    <t>孟清海</t>
  </si>
  <si>
    <t>姜菊娥</t>
  </si>
  <si>
    <t>冯学兵</t>
  </si>
  <si>
    <t>蒋泽林</t>
  </si>
  <si>
    <t>余占伏</t>
  </si>
  <si>
    <t>余得兴</t>
  </si>
  <si>
    <t>李秀英</t>
  </si>
  <si>
    <t>余惠忠</t>
  </si>
  <si>
    <t>何玉军</t>
  </si>
  <si>
    <t>余自文</t>
  </si>
  <si>
    <t>余自武</t>
  </si>
  <si>
    <t>孟清国</t>
  </si>
  <si>
    <t>程春梅</t>
  </si>
  <si>
    <t>刘建全</t>
  </si>
  <si>
    <t>张吉广</t>
  </si>
  <si>
    <t>张玉川</t>
  </si>
  <si>
    <t>张玉成</t>
  </si>
  <si>
    <t>何玉静</t>
  </si>
  <si>
    <t>余忠华</t>
  </si>
  <si>
    <t>平罗县城关镇2023年新建村耕地地力保护补贴资金发放名册</t>
  </si>
  <si>
    <t xml:space="preserve">乡镇（盖章）:平罗县城关镇人民政府                                                    村（盖章）：新建村村民委员会     </t>
  </si>
  <si>
    <t>周淑花</t>
  </si>
  <si>
    <t>新建村一队</t>
  </si>
  <si>
    <t>马俊</t>
  </si>
  <si>
    <t>马桂萍</t>
  </si>
  <si>
    <t>马赞平</t>
  </si>
  <si>
    <t>杨汉东</t>
  </si>
  <si>
    <t>马小军</t>
  </si>
  <si>
    <t>马永富</t>
  </si>
  <si>
    <t>马宏杰</t>
  </si>
  <si>
    <t>马赞忠</t>
  </si>
  <si>
    <t>马勤林</t>
  </si>
  <si>
    <t>马建红</t>
  </si>
  <si>
    <t>杨永胜</t>
  </si>
  <si>
    <t>杨永政</t>
  </si>
  <si>
    <t>吴秀云</t>
  </si>
  <si>
    <t>马玉明</t>
  </si>
  <si>
    <t>马兵</t>
  </si>
  <si>
    <t>马万才</t>
  </si>
  <si>
    <t>丁学华</t>
  </si>
  <si>
    <t>丁洪章</t>
  </si>
  <si>
    <t>马赞斌</t>
  </si>
  <si>
    <t>马晓林</t>
  </si>
  <si>
    <t>马福军</t>
  </si>
  <si>
    <t>丁学东</t>
  </si>
  <si>
    <t>马晓东</t>
  </si>
  <si>
    <t>马旭冬</t>
  </si>
  <si>
    <t>马秀英</t>
  </si>
  <si>
    <t>杨汉林</t>
  </si>
  <si>
    <t>马小东</t>
  </si>
  <si>
    <t>张文礼</t>
  </si>
  <si>
    <t>丁洪德</t>
  </si>
  <si>
    <t>杨兆林</t>
  </si>
  <si>
    <t>马福林</t>
  </si>
  <si>
    <t>马赞胜</t>
  </si>
  <si>
    <t>杨汉清</t>
  </si>
  <si>
    <t>李秀花</t>
  </si>
  <si>
    <t>马勤国</t>
  </si>
  <si>
    <t>杨汉云</t>
  </si>
  <si>
    <t>马宏历</t>
  </si>
  <si>
    <t>马勤伏</t>
  </si>
  <si>
    <t>马晓兵</t>
  </si>
  <si>
    <t>马旭辉</t>
  </si>
  <si>
    <t>马尚兵</t>
  </si>
  <si>
    <t>张占林</t>
  </si>
  <si>
    <t>马金国</t>
  </si>
  <si>
    <t>王红梅</t>
  </si>
  <si>
    <t>马赞成</t>
  </si>
  <si>
    <t>杨金虎</t>
  </si>
  <si>
    <t>马永胜</t>
  </si>
  <si>
    <t>马丽佳</t>
  </si>
  <si>
    <t>马赞国</t>
  </si>
  <si>
    <t>王金凤</t>
  </si>
  <si>
    <t>马尚军</t>
  </si>
  <si>
    <t>杨兆军</t>
  </si>
  <si>
    <t>马义礼</t>
  </si>
  <si>
    <t>杨玉霞</t>
  </si>
  <si>
    <t>马慧</t>
  </si>
  <si>
    <t>马如玉</t>
  </si>
  <si>
    <t>新建村二队</t>
  </si>
  <si>
    <t>纪平生</t>
  </si>
  <si>
    <t>柏忠和</t>
  </si>
  <si>
    <t>何振斌</t>
  </si>
  <si>
    <t>马萍玲</t>
  </si>
  <si>
    <t>高生平</t>
  </si>
  <si>
    <t>马春喜</t>
  </si>
  <si>
    <t>马国义</t>
  </si>
  <si>
    <t>何发文</t>
  </si>
  <si>
    <t>马丽</t>
  </si>
  <si>
    <t>何惠莲</t>
  </si>
  <si>
    <t>黄新云</t>
  </si>
  <si>
    <t>贾万林</t>
  </si>
  <si>
    <t>马金桥</t>
  </si>
  <si>
    <t>杨月梅</t>
  </si>
  <si>
    <t>许风兰</t>
  </si>
  <si>
    <t>徐银锁</t>
  </si>
  <si>
    <t>马少明</t>
  </si>
  <si>
    <t>何国太</t>
  </si>
  <si>
    <t>贾小刚</t>
  </si>
  <si>
    <t>贾万生</t>
  </si>
  <si>
    <t>贾万军</t>
  </si>
  <si>
    <t>沙国明</t>
  </si>
  <si>
    <t>马少元</t>
  </si>
  <si>
    <t>马明军</t>
  </si>
  <si>
    <t>何学安</t>
  </si>
  <si>
    <t>沙桂芳</t>
  </si>
  <si>
    <t>马兰香</t>
  </si>
  <si>
    <t>马明伏</t>
  </si>
  <si>
    <t>柏建国</t>
  </si>
  <si>
    <t>柏忠华</t>
  </si>
  <si>
    <t>何国军</t>
  </si>
  <si>
    <t>柏毅</t>
  </si>
  <si>
    <t>段春芳</t>
  </si>
  <si>
    <t>沙国成</t>
  </si>
  <si>
    <t>何振泉</t>
  </si>
  <si>
    <t>黄新国</t>
  </si>
  <si>
    <t>柏忠财</t>
  </si>
  <si>
    <t>高登云</t>
  </si>
  <si>
    <t>马浩</t>
  </si>
  <si>
    <t>高生林</t>
  </si>
  <si>
    <t>马春林</t>
  </si>
  <si>
    <t>沙磊</t>
  </si>
  <si>
    <t>马金海</t>
  </si>
  <si>
    <t>黄新年</t>
  </si>
  <si>
    <t>何国川</t>
  </si>
  <si>
    <t>何国红</t>
  </si>
  <si>
    <t>余彦芳</t>
  </si>
  <si>
    <t>何红梅</t>
  </si>
  <si>
    <t>沙洪成</t>
  </si>
  <si>
    <t>何振水</t>
  </si>
  <si>
    <t>李红云</t>
  </si>
  <si>
    <t>马春龙</t>
  </si>
  <si>
    <t>马春华</t>
  </si>
  <si>
    <t>李淑珍</t>
  </si>
  <si>
    <t>王福荣</t>
  </si>
  <si>
    <t>王万军</t>
  </si>
  <si>
    <t>王万华</t>
  </si>
  <si>
    <t>许建萍</t>
  </si>
  <si>
    <t>纪刚</t>
  </si>
  <si>
    <t>马行</t>
  </si>
  <si>
    <t>马骥</t>
  </si>
  <si>
    <t>马炜</t>
  </si>
  <si>
    <t>马瑞</t>
  </si>
  <si>
    <t>贾金霞</t>
  </si>
  <si>
    <t>新建村三队</t>
  </si>
  <si>
    <t>何发茂</t>
  </si>
  <si>
    <t>何炳文</t>
  </si>
  <si>
    <t>陆占山</t>
  </si>
  <si>
    <t>王建宏</t>
  </si>
  <si>
    <t>许永海</t>
  </si>
  <si>
    <t>陆涛</t>
  </si>
  <si>
    <t>陆生山</t>
  </si>
  <si>
    <t>何发俭</t>
  </si>
  <si>
    <t>陆林</t>
  </si>
  <si>
    <t>赵明亮</t>
  </si>
  <si>
    <t>赵志华</t>
  </si>
  <si>
    <t>陈福寿</t>
  </si>
  <si>
    <t>许和庆</t>
  </si>
  <si>
    <t>何国文</t>
  </si>
  <si>
    <t>张兴国</t>
  </si>
  <si>
    <t>许永春</t>
  </si>
  <si>
    <t>郭民</t>
  </si>
  <si>
    <t>赵志远</t>
  </si>
  <si>
    <t>陈林</t>
  </si>
  <si>
    <t>何发鹏</t>
  </si>
  <si>
    <t>何发军</t>
  </si>
  <si>
    <t>何发春</t>
  </si>
  <si>
    <t>冯学梅</t>
  </si>
  <si>
    <t>何国德</t>
  </si>
  <si>
    <t>何发奎</t>
  </si>
  <si>
    <t>何国云</t>
  </si>
  <si>
    <t>陆微</t>
  </si>
  <si>
    <t>陈福胜</t>
  </si>
  <si>
    <t>许学礼</t>
  </si>
  <si>
    <t>何炳顶</t>
  </si>
  <si>
    <t>许进</t>
  </si>
  <si>
    <t>郭生仁</t>
  </si>
  <si>
    <t>何国海</t>
  </si>
  <si>
    <t>何国有</t>
  </si>
  <si>
    <t>王建云</t>
  </si>
  <si>
    <t>张新明</t>
  </si>
  <si>
    <t>何发喜</t>
  </si>
  <si>
    <t>张新潮</t>
  </si>
  <si>
    <t>张志雄</t>
  </si>
  <si>
    <t>何国山</t>
  </si>
  <si>
    <t>何发会</t>
  </si>
  <si>
    <t>许建国</t>
  </si>
  <si>
    <t>何家辉</t>
  </si>
  <si>
    <t>胡彩风</t>
  </si>
  <si>
    <t>何国战</t>
  </si>
  <si>
    <t>许宽</t>
  </si>
  <si>
    <t>许永山</t>
  </si>
  <si>
    <t>潘翠云</t>
  </si>
  <si>
    <t>何发东</t>
  </si>
  <si>
    <t>袁金香</t>
  </si>
  <si>
    <t>许永江</t>
  </si>
  <si>
    <t>许佳</t>
  </si>
  <si>
    <t>许平</t>
  </si>
  <si>
    <t>陈福全</t>
  </si>
  <si>
    <t>张新智</t>
  </si>
  <si>
    <t>何国仁</t>
  </si>
  <si>
    <t>许学科</t>
  </si>
  <si>
    <t>何国礼</t>
  </si>
  <si>
    <t>何发云</t>
  </si>
  <si>
    <t>何发展</t>
  </si>
  <si>
    <t>何国科</t>
  </si>
  <si>
    <t>何国贤</t>
  </si>
  <si>
    <t>闫生花</t>
  </si>
  <si>
    <t>何国林</t>
  </si>
  <si>
    <t>何国选</t>
  </si>
  <si>
    <t>陆金山</t>
  </si>
  <si>
    <t>车拾娃</t>
  </si>
  <si>
    <t>何国仓</t>
  </si>
  <si>
    <t>何发宁</t>
  </si>
  <si>
    <t>何立凯</t>
  </si>
  <si>
    <t>张志华</t>
  </si>
  <si>
    <t>许亮</t>
  </si>
  <si>
    <t>郑文忠</t>
  </si>
  <si>
    <t>新建村四队</t>
  </si>
  <si>
    <t>余光明</t>
  </si>
  <si>
    <t>余凤英</t>
  </si>
  <si>
    <t>许政</t>
  </si>
  <si>
    <t>高金平</t>
  </si>
  <si>
    <t>郑文广</t>
  </si>
  <si>
    <t>郑文奎</t>
  </si>
  <si>
    <t>许东瑞</t>
  </si>
  <si>
    <t>许兵</t>
  </si>
  <si>
    <t>段吉贵</t>
  </si>
  <si>
    <t>段吉祥</t>
  </si>
  <si>
    <t>段吉秋</t>
  </si>
  <si>
    <t>段成山</t>
  </si>
  <si>
    <t>郑立荣</t>
  </si>
  <si>
    <t>吴光伟</t>
  </si>
  <si>
    <t>郑文汉</t>
  </si>
  <si>
    <t>许继</t>
  </si>
  <si>
    <t>段吉东</t>
  </si>
  <si>
    <t>余光勤</t>
  </si>
  <si>
    <t>余风义</t>
  </si>
  <si>
    <t>许随全</t>
  </si>
  <si>
    <t>段成林</t>
  </si>
  <si>
    <t>段吉军</t>
  </si>
  <si>
    <t>郑文孝</t>
  </si>
  <si>
    <t>郑文宏</t>
  </si>
  <si>
    <t>许永晨</t>
  </si>
  <si>
    <t>许永鹏</t>
  </si>
  <si>
    <t>许利</t>
  </si>
  <si>
    <t>余光忠</t>
  </si>
  <si>
    <t>周风兰</t>
  </si>
  <si>
    <t>耿玉华</t>
  </si>
  <si>
    <t>余风江</t>
  </si>
  <si>
    <t>高金明</t>
  </si>
  <si>
    <t>杨玉芳</t>
  </si>
  <si>
    <t>李吉波</t>
  </si>
  <si>
    <t>郑立岗</t>
  </si>
  <si>
    <t>郑立东</t>
  </si>
  <si>
    <t>许永福</t>
  </si>
  <si>
    <t>段吉学</t>
  </si>
  <si>
    <t>胡秀连</t>
  </si>
  <si>
    <t>郑文潮</t>
  </si>
  <si>
    <t>袁风琴</t>
  </si>
  <si>
    <t>段吉兵</t>
  </si>
  <si>
    <t>许铎</t>
  </si>
  <si>
    <t>张学琴</t>
  </si>
  <si>
    <t>余风玉</t>
  </si>
  <si>
    <t>余风刚</t>
  </si>
  <si>
    <t>郑立民</t>
  </si>
  <si>
    <t>段志翔</t>
  </si>
  <si>
    <t>郑立龙</t>
  </si>
  <si>
    <t>段小歧</t>
  </si>
  <si>
    <t>耿彦飞</t>
  </si>
  <si>
    <t>段吉孝</t>
  </si>
  <si>
    <t>董占福</t>
  </si>
  <si>
    <t>新建村五队</t>
  </si>
  <si>
    <t>董利</t>
  </si>
  <si>
    <t>汪淑琴</t>
  </si>
  <si>
    <t>田伟</t>
  </si>
  <si>
    <t>哈学刚</t>
  </si>
  <si>
    <t>哈会芳</t>
  </si>
  <si>
    <t>田学东</t>
  </si>
  <si>
    <t>田娟</t>
  </si>
  <si>
    <t>董杰</t>
  </si>
  <si>
    <t>曹兴山</t>
  </si>
  <si>
    <t>曹占兵</t>
  </si>
  <si>
    <t>哈学军</t>
  </si>
  <si>
    <t>哈学成</t>
  </si>
  <si>
    <t>任爱萍</t>
  </si>
  <si>
    <t>任新平</t>
  </si>
  <si>
    <t>田学林</t>
  </si>
  <si>
    <t>哈学平</t>
  </si>
  <si>
    <t>哈学功</t>
  </si>
  <si>
    <t>哈登明</t>
  </si>
  <si>
    <t>哈天</t>
  </si>
  <si>
    <t>哈学红</t>
  </si>
  <si>
    <t>任进平</t>
  </si>
  <si>
    <t>王金明</t>
  </si>
  <si>
    <t>王伏</t>
  </si>
  <si>
    <t>田学文</t>
  </si>
  <si>
    <t>曹兴国</t>
  </si>
  <si>
    <t>曹淑华</t>
  </si>
  <si>
    <t>哈学德</t>
  </si>
  <si>
    <t>田学财</t>
  </si>
  <si>
    <t>王学仁</t>
  </si>
  <si>
    <t>田学礼</t>
  </si>
  <si>
    <t>田学新</t>
  </si>
  <si>
    <t>王金云</t>
  </si>
  <si>
    <t>哈学斌</t>
  </si>
  <si>
    <t>田波</t>
  </si>
  <si>
    <t>陈梅花</t>
  </si>
  <si>
    <t>刘桂英</t>
  </si>
  <si>
    <t>田学强</t>
  </si>
  <si>
    <t>田学友</t>
  </si>
  <si>
    <t>田学红</t>
  </si>
  <si>
    <t>田双喜</t>
  </si>
  <si>
    <t>杨军</t>
  </si>
  <si>
    <t>杨福</t>
  </si>
  <si>
    <t>田学义</t>
  </si>
  <si>
    <t>徐秀珍</t>
  </si>
  <si>
    <t>杨红岐</t>
  </si>
  <si>
    <t>杨瑞</t>
  </si>
  <si>
    <t>曹兴全</t>
  </si>
  <si>
    <t>曹江</t>
  </si>
  <si>
    <t>田金梅</t>
  </si>
  <si>
    <t>樊彦君</t>
  </si>
  <si>
    <t>田占林</t>
  </si>
  <si>
    <t>平罗县城关镇2023年新民村耕地地力保护补贴资金发放名册</t>
  </si>
  <si>
    <t xml:space="preserve">乡（镇）：平罗县城关镇人民政府                                                          村组（盖章）：新民村   </t>
  </si>
  <si>
    <t>补贴标准
（元/亩）</t>
  </si>
  <si>
    <t>补贴金额
（元）</t>
  </si>
  <si>
    <t>高希怀</t>
  </si>
  <si>
    <t>新民村七队</t>
  </si>
  <si>
    <t>高希宁</t>
  </si>
  <si>
    <t>高希兵</t>
  </si>
  <si>
    <t>高希俊</t>
  </si>
  <si>
    <t>高全科</t>
  </si>
  <si>
    <t>减1.22（征地）</t>
  </si>
  <si>
    <t>孙兰霞</t>
  </si>
  <si>
    <t>原户主死亡，变更到其妻子孙兰霞名下</t>
  </si>
  <si>
    <t>高希栋</t>
  </si>
  <si>
    <t>高希信</t>
  </si>
  <si>
    <t>高全文</t>
  </si>
  <si>
    <t>高希武</t>
  </si>
  <si>
    <t>高全国</t>
  </si>
  <si>
    <t>高全玉</t>
  </si>
  <si>
    <t>征地3.23</t>
  </si>
  <si>
    <t>高全财</t>
  </si>
  <si>
    <t>高希胜</t>
  </si>
  <si>
    <t>高全保</t>
  </si>
  <si>
    <t>高全森</t>
  </si>
  <si>
    <t>许平生</t>
  </si>
  <si>
    <t>征地2.77</t>
  </si>
  <si>
    <t>高春梅</t>
  </si>
  <si>
    <t>征地3.64</t>
  </si>
  <si>
    <t>万秀芳</t>
  </si>
  <si>
    <t>征地4.26</t>
  </si>
  <si>
    <t>高全胜</t>
  </si>
  <si>
    <t>由高德变更</t>
  </si>
  <si>
    <t>高希军</t>
  </si>
  <si>
    <t>高全茂</t>
  </si>
  <si>
    <t>高全贵</t>
  </si>
  <si>
    <t>高希河</t>
  </si>
  <si>
    <t>征地2.04</t>
  </si>
  <si>
    <t>薛中年</t>
  </si>
  <si>
    <t>高全有</t>
  </si>
  <si>
    <t>高希明</t>
  </si>
  <si>
    <t>高全利</t>
  </si>
  <si>
    <t>孔正林</t>
  </si>
  <si>
    <t>孔新华</t>
  </si>
  <si>
    <t>丁辉</t>
  </si>
  <si>
    <t>许平成</t>
  </si>
  <si>
    <t>高希余</t>
  </si>
  <si>
    <t>许楠</t>
  </si>
  <si>
    <t>高锋</t>
  </si>
  <si>
    <t>高雷</t>
  </si>
  <si>
    <t>高全伏</t>
  </si>
  <si>
    <t>孔新军</t>
  </si>
  <si>
    <t>孔新江</t>
  </si>
  <si>
    <t>孔新国</t>
  </si>
  <si>
    <t>丁波</t>
  </si>
  <si>
    <t>高学峰</t>
  </si>
  <si>
    <t>高洁</t>
  </si>
  <si>
    <t>高全超</t>
  </si>
  <si>
    <t>顾兴于</t>
  </si>
  <si>
    <t>高岗</t>
  </si>
  <si>
    <t>高旭</t>
  </si>
  <si>
    <t>征地0.28</t>
  </si>
  <si>
    <t>高全威</t>
  </si>
  <si>
    <t>高全会</t>
  </si>
  <si>
    <t>征地2.52</t>
  </si>
  <si>
    <t>许涛</t>
  </si>
  <si>
    <t>高秀云</t>
  </si>
  <si>
    <t>高金风</t>
  </si>
  <si>
    <t>高玉</t>
  </si>
  <si>
    <t>高贤</t>
  </si>
  <si>
    <t>杨成兵</t>
  </si>
  <si>
    <t>新民村八队</t>
  </si>
  <si>
    <t>杨成春</t>
  </si>
  <si>
    <t>杨成文</t>
  </si>
  <si>
    <t>杨茂林</t>
  </si>
  <si>
    <t>杨国有</t>
  </si>
  <si>
    <t>杨茂胜</t>
  </si>
  <si>
    <t>吕风琴</t>
  </si>
  <si>
    <t>杨成如</t>
  </si>
  <si>
    <t>确权纠偏纠错加2.03</t>
  </si>
  <si>
    <t>尹学贵</t>
  </si>
  <si>
    <t>任学珍</t>
  </si>
  <si>
    <t>杨成学</t>
  </si>
  <si>
    <t>杨成忠</t>
  </si>
  <si>
    <t>杨成兴</t>
  </si>
  <si>
    <t>杨成军</t>
  </si>
  <si>
    <t>杨成明</t>
  </si>
  <si>
    <t>杨成锁</t>
  </si>
  <si>
    <t>杨成全</t>
  </si>
  <si>
    <t>减0.33</t>
  </si>
  <si>
    <t>李善和</t>
  </si>
  <si>
    <t>李梅</t>
  </si>
  <si>
    <t>李善兵</t>
  </si>
  <si>
    <t>杨万德</t>
  </si>
  <si>
    <t>杨成举</t>
  </si>
  <si>
    <t>李生银</t>
  </si>
  <si>
    <t>李兴祥</t>
  </si>
  <si>
    <t>李幸福</t>
  </si>
  <si>
    <t>李兴仁</t>
  </si>
  <si>
    <t>赵发山</t>
  </si>
  <si>
    <t>赵发珍</t>
  </si>
  <si>
    <t>赵发林</t>
  </si>
  <si>
    <t>加0.15（从杨力名下变更）（证未变更）</t>
  </si>
  <si>
    <t>孔正云</t>
  </si>
  <si>
    <t>王淑英变更13.38</t>
  </si>
  <si>
    <t>杨发国</t>
  </si>
  <si>
    <t>谭玉莲</t>
  </si>
  <si>
    <t>杨万和</t>
  </si>
  <si>
    <t>确权纠偏纠错加7.04</t>
  </si>
  <si>
    <t>贾淑玲</t>
  </si>
  <si>
    <t>闫学礼</t>
  </si>
  <si>
    <t>减2.5变更到闫金财名下，减3.14到张红梅名下</t>
  </si>
  <si>
    <t>张红梅</t>
  </si>
  <si>
    <t>加闫学礼3.14</t>
  </si>
  <si>
    <t>闫金财</t>
  </si>
  <si>
    <t>加闫学礼2.5</t>
  </si>
  <si>
    <t>闫学志</t>
  </si>
  <si>
    <t>确权纠偏纠错</t>
  </si>
  <si>
    <t>闫学义</t>
  </si>
  <si>
    <t>杨国顺</t>
  </si>
  <si>
    <t>杨国政</t>
  </si>
  <si>
    <t>杨万利</t>
  </si>
  <si>
    <t>李振平</t>
  </si>
  <si>
    <t>高希云</t>
  </si>
  <si>
    <t>张永霞</t>
  </si>
  <si>
    <t>杨志祥</t>
  </si>
  <si>
    <t>加0.13（从杨治远名下变更）</t>
  </si>
  <si>
    <t>杨国军</t>
  </si>
  <si>
    <t>杨志佳</t>
  </si>
  <si>
    <t>杨涛</t>
  </si>
  <si>
    <t>赵发成</t>
  </si>
  <si>
    <t>加0.57</t>
  </si>
  <si>
    <t>高希平</t>
  </si>
  <si>
    <t>廖红霞</t>
  </si>
  <si>
    <t>原户主孔新利死亡，变更其妻子廖红霞名下</t>
  </si>
  <si>
    <t>孙秀春</t>
  </si>
  <si>
    <t>闫金国变更为孙秀春，加闫学智名下6.05</t>
  </si>
  <si>
    <t>杨波</t>
  </si>
  <si>
    <t>王艳</t>
  </si>
  <si>
    <t>杨志业</t>
  </si>
  <si>
    <t>杨志川</t>
  </si>
  <si>
    <t>杨志鹏</t>
  </si>
  <si>
    <t>杨致坤</t>
  </si>
  <si>
    <t>杨乐</t>
  </si>
  <si>
    <t>杨焕</t>
  </si>
  <si>
    <t>杨翠</t>
  </si>
  <si>
    <t>尹春利</t>
  </si>
  <si>
    <t>杨治远</t>
  </si>
  <si>
    <t>减0.13变更到杨志祥</t>
  </si>
  <si>
    <t>杨志义</t>
  </si>
  <si>
    <t>杨力</t>
  </si>
  <si>
    <t>减0.4，（变更到赵利民），减0.15（变更到赵发林）（证未变）</t>
  </si>
  <si>
    <t>杨志宁</t>
  </si>
  <si>
    <t>杨小波</t>
  </si>
  <si>
    <t>李岗</t>
  </si>
  <si>
    <t>李岩</t>
  </si>
  <si>
    <t>杨成志</t>
  </si>
  <si>
    <t>李佳</t>
  </si>
  <si>
    <t>吕金龙</t>
  </si>
  <si>
    <t>减0.57变更到赵发成</t>
  </si>
  <si>
    <t>赵利兵</t>
  </si>
  <si>
    <t>加0.33从杨成全名下变更</t>
  </si>
  <si>
    <t>孔新才</t>
  </si>
  <si>
    <t>杨强</t>
  </si>
  <si>
    <t>杨国庆</t>
  </si>
  <si>
    <t>杨国余</t>
  </si>
  <si>
    <t>杨国峰</t>
  </si>
  <si>
    <t>闫景明</t>
  </si>
  <si>
    <t>加6.05从闫学志名下变更</t>
  </si>
  <si>
    <t>赵利民</t>
  </si>
  <si>
    <t>加0.4（从杨力变更）（证未变）</t>
  </si>
  <si>
    <t>高俊</t>
  </si>
  <si>
    <t>李瑞</t>
  </si>
  <si>
    <t>李阳</t>
  </si>
  <si>
    <t>尹春燕</t>
  </si>
  <si>
    <t>平罗县城关镇2023年星火村耕地地力保护补贴资金发放名册</t>
  </si>
  <si>
    <t xml:space="preserve">乡镇（盖章）:平罗县城关镇人民政府                                                                    村（盖章）： 星火村 </t>
  </si>
  <si>
    <t>郑学才</t>
  </si>
  <si>
    <t>星火村一队</t>
  </si>
  <si>
    <t>哈学勤</t>
  </si>
  <si>
    <t>哈学宁</t>
  </si>
  <si>
    <t>哈学春</t>
  </si>
  <si>
    <t>哈生海</t>
  </si>
  <si>
    <t>郑兴荣</t>
  </si>
  <si>
    <t>郑兴国</t>
  </si>
  <si>
    <t>庞金平</t>
  </si>
  <si>
    <t>郑兴平</t>
  </si>
  <si>
    <t>马占海</t>
  </si>
  <si>
    <t>哈学宽</t>
  </si>
  <si>
    <t>杜秀兰</t>
  </si>
  <si>
    <t>哈学志</t>
  </si>
  <si>
    <t>哈学青</t>
  </si>
  <si>
    <t>王素兰</t>
  </si>
  <si>
    <t>哈学仁</t>
  </si>
  <si>
    <t>哈学信</t>
  </si>
  <si>
    <t>郑军</t>
  </si>
  <si>
    <t>马月兰</t>
  </si>
  <si>
    <t>高文军</t>
  </si>
  <si>
    <t>高文才</t>
  </si>
  <si>
    <t>高士云</t>
  </si>
  <si>
    <t>高士杰</t>
  </si>
  <si>
    <t>高学平</t>
  </si>
  <si>
    <t>高学锋</t>
  </si>
  <si>
    <t>孙风玲</t>
  </si>
  <si>
    <t>高士财</t>
  </si>
  <si>
    <t>高文胜</t>
  </si>
  <si>
    <t>高艳花</t>
  </si>
  <si>
    <t>高文义</t>
  </si>
  <si>
    <t>高文平</t>
  </si>
  <si>
    <t>高文汉</t>
  </si>
  <si>
    <t>哈学才</t>
  </si>
  <si>
    <t>高文学</t>
  </si>
  <si>
    <t>高文明</t>
  </si>
  <si>
    <t>郑学林</t>
  </si>
  <si>
    <t>高历虎</t>
  </si>
  <si>
    <t>高学林</t>
  </si>
  <si>
    <t>哈学虎</t>
  </si>
  <si>
    <t>高文海</t>
  </si>
  <si>
    <t>哈亮</t>
  </si>
  <si>
    <t>高利东</t>
  </si>
  <si>
    <t>高利华</t>
  </si>
  <si>
    <t>高历平</t>
  </si>
  <si>
    <t>王瑞香</t>
  </si>
  <si>
    <t>郑涛</t>
  </si>
  <si>
    <t>哈伟</t>
  </si>
  <si>
    <t>哈祥</t>
  </si>
  <si>
    <t>哈涛</t>
  </si>
  <si>
    <t>高龙</t>
  </si>
  <si>
    <t>哈俊杰</t>
  </si>
  <si>
    <t>哈磊</t>
  </si>
  <si>
    <t>高学忠</t>
  </si>
  <si>
    <t>高江</t>
  </si>
  <si>
    <t>高文华</t>
  </si>
  <si>
    <t>高学红</t>
  </si>
  <si>
    <t>哈跃</t>
  </si>
  <si>
    <t>哈赛</t>
  </si>
  <si>
    <t>哈静</t>
  </si>
  <si>
    <t>高鹏</t>
  </si>
  <si>
    <t>高争</t>
  </si>
  <si>
    <t>哈学岗</t>
  </si>
  <si>
    <t>高历红</t>
  </si>
  <si>
    <t>高丽</t>
  </si>
  <si>
    <t>哈杰</t>
  </si>
  <si>
    <t>马晓军</t>
  </si>
  <si>
    <t>星火村二队</t>
  </si>
  <si>
    <t>马才</t>
  </si>
  <si>
    <t>罗小花</t>
  </si>
  <si>
    <t>原户主死亡变更在其妻子罗小花名下</t>
  </si>
  <si>
    <t>马凤琴</t>
  </si>
  <si>
    <t>王学祥</t>
  </si>
  <si>
    <t>马少华</t>
  </si>
  <si>
    <t>郭翠英</t>
  </si>
  <si>
    <t>马永军</t>
  </si>
  <si>
    <t>马万云</t>
  </si>
  <si>
    <t>马光军</t>
  </si>
  <si>
    <t>马光明</t>
  </si>
  <si>
    <t>王学林</t>
  </si>
  <si>
    <t>马少玉</t>
  </si>
  <si>
    <t>马加林</t>
  </si>
  <si>
    <t>马建宁</t>
  </si>
  <si>
    <t>毛爱民</t>
  </si>
  <si>
    <t>吴梅花</t>
  </si>
  <si>
    <t>张强</t>
  </si>
  <si>
    <t>马永刚</t>
  </si>
  <si>
    <t>马文伏</t>
  </si>
  <si>
    <t>马万华</t>
  </si>
  <si>
    <t>罗桂兰</t>
  </si>
  <si>
    <t>毛建林</t>
  </si>
  <si>
    <t>线文广</t>
  </si>
  <si>
    <t>线文明</t>
  </si>
  <si>
    <t>马会珍</t>
  </si>
  <si>
    <t>马万国</t>
  </si>
  <si>
    <t>马勤武</t>
  </si>
  <si>
    <t>马勤学</t>
  </si>
  <si>
    <t>马万军</t>
  </si>
  <si>
    <t>马万江</t>
  </si>
  <si>
    <t>马万录</t>
  </si>
  <si>
    <t>毛金科</t>
  </si>
  <si>
    <t>毛金华</t>
  </si>
  <si>
    <t>线文国</t>
  </si>
  <si>
    <t>马金先</t>
  </si>
  <si>
    <t>马万里</t>
  </si>
  <si>
    <t>马琴</t>
  </si>
  <si>
    <t>张平喜</t>
  </si>
  <si>
    <t>张平贵</t>
  </si>
  <si>
    <t>吴光仁</t>
  </si>
  <si>
    <t>李明</t>
  </si>
  <si>
    <t>马玉林</t>
  </si>
  <si>
    <t>张正清</t>
  </si>
  <si>
    <t>马光辉</t>
  </si>
  <si>
    <t>毛建军</t>
  </si>
  <si>
    <t>马永春</t>
  </si>
  <si>
    <t>马金枝</t>
  </si>
  <si>
    <t>马俊峰</t>
  </si>
  <si>
    <t>马俊林</t>
  </si>
  <si>
    <t>马会琴</t>
  </si>
  <si>
    <t>高桂兰</t>
  </si>
  <si>
    <t>马佳</t>
  </si>
  <si>
    <t>马勤科</t>
  </si>
  <si>
    <t>马忠林</t>
  </si>
  <si>
    <t>马鑫</t>
  </si>
  <si>
    <t>王兵</t>
  </si>
  <si>
    <t>马翠英</t>
  </si>
  <si>
    <t>马林峰</t>
  </si>
  <si>
    <t>马万山</t>
  </si>
  <si>
    <t>毛元</t>
  </si>
  <si>
    <t>李平</t>
  </si>
  <si>
    <t>马锐</t>
  </si>
  <si>
    <t>马朋</t>
  </si>
  <si>
    <t>马静</t>
  </si>
  <si>
    <t>吴俊</t>
  </si>
  <si>
    <t>马海军</t>
  </si>
  <si>
    <t>线林</t>
  </si>
  <si>
    <t>张雁蓉</t>
  </si>
  <si>
    <t>张俊杰</t>
  </si>
  <si>
    <t>毛洋</t>
  </si>
  <si>
    <t>毛会平</t>
  </si>
  <si>
    <t>马海龙</t>
  </si>
  <si>
    <t>马润</t>
  </si>
  <si>
    <t>马琪琳</t>
  </si>
  <si>
    <t>李波</t>
  </si>
  <si>
    <t>李鹏</t>
  </si>
  <si>
    <t>王月英</t>
  </si>
  <si>
    <t>张梓童</t>
  </si>
  <si>
    <t>马力</t>
  </si>
  <si>
    <t>马义书</t>
  </si>
  <si>
    <t>郝生强</t>
  </si>
  <si>
    <t>星火村三队</t>
  </si>
  <si>
    <t>马学信</t>
  </si>
  <si>
    <t>马晓利</t>
  </si>
  <si>
    <t>杨学成</t>
  </si>
  <si>
    <t>王占龙</t>
  </si>
  <si>
    <t>王顺章</t>
  </si>
  <si>
    <t>田文静</t>
  </si>
  <si>
    <t>李仁伏</t>
  </si>
  <si>
    <t>杨怀林</t>
  </si>
  <si>
    <t>马永强</t>
  </si>
  <si>
    <t>马惠玲</t>
  </si>
  <si>
    <t>星火村四队</t>
  </si>
  <si>
    <t>李生莉</t>
  </si>
  <si>
    <t>增加2.5亩，林地全部挖完现种植玉米</t>
  </si>
  <si>
    <t>党红军</t>
  </si>
  <si>
    <t>马建兴</t>
  </si>
  <si>
    <t>党玉明</t>
  </si>
  <si>
    <t>段金林</t>
  </si>
  <si>
    <t>党建军</t>
  </si>
  <si>
    <t>马立军</t>
  </si>
  <si>
    <t>马建文</t>
  </si>
  <si>
    <t>党玉生</t>
  </si>
  <si>
    <t>苟芝英</t>
  </si>
  <si>
    <t>王秀兰</t>
  </si>
  <si>
    <t>李学军</t>
  </si>
  <si>
    <t>李桂兰</t>
  </si>
  <si>
    <t>李学林</t>
  </si>
  <si>
    <t>李万成</t>
  </si>
  <si>
    <t>马小文</t>
  </si>
  <si>
    <t>党玉如</t>
  </si>
  <si>
    <t>马彩霞</t>
  </si>
  <si>
    <t>张安红</t>
  </si>
  <si>
    <t>樊建林</t>
  </si>
  <si>
    <t>党玉龙</t>
  </si>
  <si>
    <t>党明军</t>
  </si>
  <si>
    <t>党玉兵</t>
  </si>
  <si>
    <t>党玉正</t>
  </si>
  <si>
    <t>陈秀兰</t>
  </si>
  <si>
    <t>党玉和</t>
  </si>
  <si>
    <t>马学清</t>
  </si>
  <si>
    <t>丁秀花</t>
  </si>
  <si>
    <t>曹月兰</t>
  </si>
  <si>
    <t>马金贵</t>
  </si>
  <si>
    <t>杨桂英</t>
  </si>
  <si>
    <t>刘伏云</t>
  </si>
  <si>
    <t>杨忠明</t>
  </si>
  <si>
    <t>马 根</t>
  </si>
  <si>
    <t>马金良</t>
  </si>
  <si>
    <t>党红礼</t>
  </si>
  <si>
    <t>马生平</t>
  </si>
  <si>
    <t>刘艳红</t>
  </si>
  <si>
    <t>原户主死亡变更在其妻子刘艳红名下</t>
  </si>
  <si>
    <t>马贺军</t>
  </si>
  <si>
    <t>马小明</t>
  </si>
  <si>
    <t>马小奇</t>
  </si>
  <si>
    <t>党 超</t>
  </si>
  <si>
    <t>马晓荣</t>
  </si>
  <si>
    <t>马 蕊</t>
  </si>
  <si>
    <t>樊 云</t>
  </si>
  <si>
    <t>樊 进</t>
  </si>
  <si>
    <t>马 岩</t>
  </si>
  <si>
    <t>马 榕</t>
  </si>
  <si>
    <t>党 伟</t>
  </si>
  <si>
    <t>马 亮</t>
  </si>
  <si>
    <t>马 楠</t>
  </si>
  <si>
    <t>马晓安</t>
  </si>
  <si>
    <t>党建义</t>
  </si>
  <si>
    <t>李 华</t>
  </si>
  <si>
    <t>马晓岩</t>
  </si>
  <si>
    <t>李 东</t>
  </si>
  <si>
    <t>党利军</t>
  </si>
  <si>
    <t>段 伟</t>
  </si>
  <si>
    <t>马 赛</t>
  </si>
  <si>
    <t>党志鹏</t>
  </si>
  <si>
    <t>马 辉</t>
  </si>
  <si>
    <t>马 伟</t>
  </si>
  <si>
    <t>刘晓亮</t>
  </si>
  <si>
    <t>马晓春</t>
  </si>
  <si>
    <t>马会勤</t>
  </si>
  <si>
    <t xml:space="preserve">马 娟 </t>
  </si>
  <si>
    <t>马彦伏</t>
  </si>
  <si>
    <t>星火村五队</t>
  </si>
  <si>
    <t>马学红</t>
  </si>
  <si>
    <t>马卫军</t>
  </si>
  <si>
    <t>张秀平</t>
  </si>
  <si>
    <t>马卫勇</t>
  </si>
  <si>
    <t>杨生海</t>
  </si>
  <si>
    <t>杨鹏</t>
  </si>
  <si>
    <t>马金柱</t>
  </si>
  <si>
    <t>张玉华</t>
  </si>
  <si>
    <t>马学刚</t>
  </si>
  <si>
    <t>张自龙</t>
  </si>
  <si>
    <t>张自荣</t>
  </si>
  <si>
    <t>杨生荣</t>
  </si>
  <si>
    <t>马金连</t>
  </si>
  <si>
    <t>马晓华</t>
  </si>
  <si>
    <t>马彦宁</t>
  </si>
  <si>
    <t>马金太</t>
  </si>
  <si>
    <t>马志鹏</t>
  </si>
  <si>
    <t>马建强</t>
  </si>
  <si>
    <t>杨建刚</t>
  </si>
  <si>
    <t>陈金玉</t>
  </si>
  <si>
    <t>杨少军</t>
  </si>
  <si>
    <t>张自强</t>
  </si>
  <si>
    <t>张玉国</t>
  </si>
  <si>
    <t>杨金荣</t>
  </si>
  <si>
    <t>张玉军</t>
  </si>
  <si>
    <t>杨金明</t>
  </si>
  <si>
    <t>张玉东</t>
  </si>
  <si>
    <t>马金荣</t>
  </si>
  <si>
    <t>马兰芳</t>
  </si>
  <si>
    <t>张玉斌</t>
  </si>
  <si>
    <t>王海燕</t>
  </si>
  <si>
    <t>杨建林</t>
  </si>
  <si>
    <t>杨会霞</t>
  </si>
  <si>
    <t>马金永</t>
  </si>
  <si>
    <t>马维凤</t>
  </si>
  <si>
    <t>杨万林</t>
  </si>
  <si>
    <t>张立军</t>
  </si>
  <si>
    <t>张玉生</t>
  </si>
  <si>
    <t>马金红</t>
  </si>
  <si>
    <t>马卫</t>
  </si>
  <si>
    <t>张玉龙</t>
  </si>
  <si>
    <t>张海蓉</t>
  </si>
  <si>
    <t>杨少贵</t>
  </si>
  <si>
    <t>杨少林</t>
  </si>
  <si>
    <t>马壮余</t>
  </si>
  <si>
    <t>马建星</t>
  </si>
  <si>
    <t>杨红</t>
  </si>
  <si>
    <t>张立波</t>
  </si>
  <si>
    <t>马磊</t>
  </si>
  <si>
    <t>张立华</t>
  </si>
  <si>
    <t>张立东</t>
  </si>
  <si>
    <t>陈杰</t>
  </si>
  <si>
    <t>张丹</t>
  </si>
  <si>
    <t>杨兵礼</t>
  </si>
  <si>
    <t>王文兵</t>
  </si>
  <si>
    <t>星火村六队</t>
  </si>
  <si>
    <t>高建军</t>
  </si>
  <si>
    <t>张树贤</t>
  </si>
  <si>
    <t>高世江</t>
  </si>
  <si>
    <t>马金孝</t>
  </si>
  <si>
    <t>高志丰</t>
  </si>
  <si>
    <t>高士海</t>
  </si>
  <si>
    <t>高自平</t>
  </si>
  <si>
    <t>王文才</t>
  </si>
  <si>
    <t>高建平</t>
  </si>
  <si>
    <t>张树林</t>
  </si>
  <si>
    <t>马壮贵</t>
  </si>
  <si>
    <t>马金福</t>
  </si>
  <si>
    <t>高文兵</t>
  </si>
  <si>
    <t>杨秀娟</t>
  </si>
  <si>
    <t>高士俊</t>
  </si>
  <si>
    <t>高自新</t>
  </si>
  <si>
    <t>马壮跃</t>
  </si>
  <si>
    <t>王文学</t>
  </si>
  <si>
    <t>王金喜</t>
  </si>
  <si>
    <t>王文兴</t>
  </si>
  <si>
    <t>王文忠</t>
  </si>
  <si>
    <t>王金祥</t>
  </si>
  <si>
    <t>马金风</t>
  </si>
  <si>
    <t>吴生龙</t>
  </si>
  <si>
    <t>王建成</t>
  </si>
  <si>
    <t>王学平</t>
  </si>
  <si>
    <t>王文华</t>
  </si>
  <si>
    <t>王文军</t>
  </si>
  <si>
    <t>马学琴</t>
  </si>
  <si>
    <t>谢志荣</t>
  </si>
  <si>
    <t>王文明</t>
  </si>
  <si>
    <t>王文贵</t>
  </si>
  <si>
    <t>吴晓锋</t>
  </si>
  <si>
    <t>王金贵</t>
  </si>
  <si>
    <t>吴小东</t>
  </si>
  <si>
    <t>王文川</t>
  </si>
  <si>
    <t>王文东</t>
  </si>
  <si>
    <t>王建虎</t>
  </si>
  <si>
    <t>高士洋</t>
  </si>
  <si>
    <t>高士刚</t>
  </si>
  <si>
    <t>吴小燕</t>
  </si>
  <si>
    <t>马金科</t>
  </si>
  <si>
    <t>马金平</t>
  </si>
  <si>
    <t>谢小军</t>
  </si>
  <si>
    <t>马永东</t>
  </si>
  <si>
    <t>王安</t>
  </si>
  <si>
    <t>吴小波</t>
  </si>
  <si>
    <t>吴晓明</t>
  </si>
  <si>
    <t>王彦龙</t>
  </si>
  <si>
    <t>王彦宝</t>
  </si>
  <si>
    <t>王生云</t>
  </si>
  <si>
    <t>吴生祥</t>
  </si>
  <si>
    <t>王金元</t>
  </si>
  <si>
    <t>王金虎</t>
  </si>
  <si>
    <t>高涛</t>
  </si>
  <si>
    <t>高士军</t>
  </si>
  <si>
    <t>张伟浩</t>
  </si>
  <si>
    <t>高志刚</t>
  </si>
  <si>
    <t>张建虎</t>
  </si>
  <si>
    <t>张海龙</t>
  </si>
  <si>
    <t>张海静</t>
  </si>
  <si>
    <t>王小军</t>
  </si>
  <si>
    <t>金学文</t>
  </si>
  <si>
    <t>星火村七队</t>
  </si>
  <si>
    <t>赵永香</t>
  </si>
  <si>
    <t>曹娜</t>
  </si>
  <si>
    <t>赵亮</t>
  </si>
  <si>
    <t>赵永廷</t>
  </si>
  <si>
    <t>冒志杰</t>
  </si>
  <si>
    <t>金才军</t>
  </si>
  <si>
    <t>金鑫</t>
  </si>
  <si>
    <t>金涛</t>
  </si>
  <si>
    <t>金浪</t>
  </si>
  <si>
    <t>邢红旗</t>
  </si>
  <si>
    <t>原户主死亡变更在其儿子邢红旗名下</t>
  </si>
  <si>
    <t>平罗县城关镇2023年沿河村耕地地力保护补贴资金发放名册</t>
  </si>
  <si>
    <t>乡镇（盖章）:平罗县城关镇人民政府                                                            村（盖章）： 沿河村</t>
  </si>
  <si>
    <t>杨恒义</t>
  </si>
  <si>
    <t>沿河村一队</t>
  </si>
  <si>
    <t>李新成</t>
  </si>
  <si>
    <t>李新国</t>
  </si>
  <si>
    <t>李树仁</t>
  </si>
  <si>
    <t>李刚无法联系，6.94并入其父名下6.94+6.89</t>
  </si>
  <si>
    <t>丁淑琴</t>
  </si>
  <si>
    <t>周志忠死亡，将其名下10.36亩变更给其妻丁淑琴。</t>
  </si>
  <si>
    <t>周志成</t>
  </si>
  <si>
    <t>陶学忠</t>
  </si>
  <si>
    <t>陶由无法联系，15.78并入父亲陶学忠名下15.78+28.61</t>
  </si>
  <si>
    <t>王学智</t>
  </si>
  <si>
    <t>杨兆虎</t>
  </si>
  <si>
    <t>杨兆生</t>
  </si>
  <si>
    <t>黄存伏</t>
  </si>
  <si>
    <t>黄存喜</t>
  </si>
  <si>
    <t>杨桂兰</t>
  </si>
  <si>
    <t>方新年</t>
  </si>
  <si>
    <t>方新元</t>
  </si>
  <si>
    <t>方新宁</t>
  </si>
  <si>
    <t>宋万义</t>
  </si>
  <si>
    <t>徐建军</t>
  </si>
  <si>
    <t>本村重名重姓不是同一人</t>
  </si>
  <si>
    <t>刘金</t>
  </si>
  <si>
    <t>刘银</t>
  </si>
  <si>
    <t>朱年章</t>
  </si>
  <si>
    <t>朱年冬</t>
  </si>
  <si>
    <t>朱年义</t>
  </si>
  <si>
    <t>杨恒平</t>
  </si>
  <si>
    <t>骆惠芹</t>
  </si>
  <si>
    <t>杨恒吉死亡，变更为其妻骆惠芹</t>
  </si>
  <si>
    <t>杨恒斌</t>
  </si>
  <si>
    <t>李树平</t>
  </si>
  <si>
    <t>李树文</t>
  </si>
  <si>
    <t>李玉忠</t>
  </si>
  <si>
    <t>张春梅</t>
  </si>
  <si>
    <t>张兴海变更给其妻张春梅</t>
  </si>
  <si>
    <t>王学霞</t>
  </si>
  <si>
    <t>杨兆金</t>
  </si>
  <si>
    <t>杨进安</t>
  </si>
  <si>
    <t>杨兆云</t>
  </si>
  <si>
    <t>孙秀兰</t>
  </si>
  <si>
    <t>杨兆立</t>
  </si>
  <si>
    <t>杨进孝</t>
  </si>
  <si>
    <t>屠丽芳</t>
  </si>
  <si>
    <t>杨进智</t>
  </si>
  <si>
    <t>杨恒利</t>
  </si>
  <si>
    <t>乔金风</t>
  </si>
  <si>
    <t>杨兆平</t>
  </si>
  <si>
    <t>杨进举</t>
  </si>
  <si>
    <t>杨俭</t>
  </si>
  <si>
    <t>杨进保死亡，将其名下34.5亩变更给其子杨俭。</t>
  </si>
  <si>
    <t>李兰凤</t>
  </si>
  <si>
    <t>杨兆栋死亡，将其名下11.28亩变更给其妻李兰凤。</t>
  </si>
  <si>
    <t>杨兆江</t>
  </si>
  <si>
    <t>杨兆仁</t>
  </si>
  <si>
    <t>父亲杨恒其死亡，名下5.35亩与杨兆仁合并为一户（5.35亩+4.63亩）</t>
  </si>
  <si>
    <t>杨兆国</t>
  </si>
  <si>
    <t>朱玉兰</t>
  </si>
  <si>
    <t>杨恒善死亡，变更为其妻朱玉兰。</t>
  </si>
  <si>
    <t>杨秀琴</t>
  </si>
  <si>
    <t>高永霞</t>
  </si>
  <si>
    <t>杨恒奎</t>
  </si>
  <si>
    <t>熊惠霞</t>
  </si>
  <si>
    <t>周志毅</t>
  </si>
  <si>
    <t>石信福</t>
  </si>
  <si>
    <t>杨进川</t>
  </si>
  <si>
    <t>杨兆河</t>
  </si>
  <si>
    <t>刘自民</t>
  </si>
  <si>
    <t>李惠贤</t>
  </si>
  <si>
    <t>杨兆维</t>
  </si>
  <si>
    <t>杨兆兵</t>
  </si>
  <si>
    <t>杨兆东</t>
  </si>
  <si>
    <t>杨进宇</t>
  </si>
  <si>
    <t>杨刚</t>
  </si>
  <si>
    <t>杨光</t>
  </si>
  <si>
    <t>杨俊</t>
  </si>
  <si>
    <t>杨硕</t>
  </si>
  <si>
    <t>杨进全</t>
  </si>
  <si>
    <t>李惠涛</t>
  </si>
  <si>
    <t>宋伟</t>
  </si>
  <si>
    <t>朱瑞</t>
  </si>
  <si>
    <t>李生贵</t>
  </si>
  <si>
    <t>沿河村二队</t>
  </si>
  <si>
    <t>周玉秀</t>
  </si>
  <si>
    <t>吴建华</t>
  </si>
  <si>
    <t>吴建国</t>
  </si>
  <si>
    <t>李生荣</t>
  </si>
  <si>
    <t>任学林</t>
  </si>
  <si>
    <t>张保平</t>
  </si>
  <si>
    <t>任学军</t>
  </si>
  <si>
    <t>任学仪</t>
  </si>
  <si>
    <t>李建锋</t>
  </si>
  <si>
    <t>李生江</t>
  </si>
  <si>
    <t>李学华</t>
  </si>
  <si>
    <t>常风琴</t>
  </si>
  <si>
    <t>李生伏</t>
  </si>
  <si>
    <t>李恒奎</t>
  </si>
  <si>
    <t>李茂林</t>
  </si>
  <si>
    <t>李茂栋</t>
  </si>
  <si>
    <t>赵风英</t>
  </si>
  <si>
    <t>李新平</t>
  </si>
  <si>
    <t>李生龙</t>
  </si>
  <si>
    <t>李生德</t>
  </si>
  <si>
    <t>邵金礼</t>
  </si>
  <si>
    <t>邵玉琛</t>
  </si>
  <si>
    <t>邵金宝变更给儿子</t>
  </si>
  <si>
    <t>曹自珍</t>
  </si>
  <si>
    <t>邵金明</t>
  </si>
  <si>
    <t>邵金伏</t>
  </si>
  <si>
    <t>徐静</t>
  </si>
  <si>
    <t>张斌无法联系，1.83亩并入其母徐静名下4.75+1.83</t>
  </si>
  <si>
    <t>张涛</t>
  </si>
  <si>
    <t>李生国</t>
  </si>
  <si>
    <t>李根患有精神病，张万忠为李根的同母异父的兄弟，4.36亩田由张万忠耕种</t>
  </si>
  <si>
    <t>蒋爱莲</t>
  </si>
  <si>
    <t>李生栋死亡，将其名下12.62亩变更给其妻蒋爱莲。</t>
  </si>
  <si>
    <t>邵金龙</t>
  </si>
  <si>
    <t>周学忠</t>
  </si>
  <si>
    <t>周学锋</t>
  </si>
  <si>
    <t>周学志</t>
  </si>
  <si>
    <t>韩占成</t>
  </si>
  <si>
    <t>李生全</t>
  </si>
  <si>
    <t>李生海</t>
  </si>
  <si>
    <t>李青山死亡变更其儿李生国，本村重名重姓不是同一人。</t>
  </si>
  <si>
    <t>李新年</t>
  </si>
  <si>
    <t>李建文</t>
  </si>
  <si>
    <t>李生俊</t>
  </si>
  <si>
    <t>其儿失踪，名下7.66并入其父名下</t>
  </si>
  <si>
    <t>余春艳</t>
  </si>
  <si>
    <t>周月花</t>
  </si>
  <si>
    <t>张桂兰</t>
  </si>
  <si>
    <t>李建林</t>
  </si>
  <si>
    <t>李俊森</t>
  </si>
  <si>
    <t>韩宝平</t>
  </si>
  <si>
    <t>李银</t>
  </si>
  <si>
    <t>李建军死亡，将其名下46.93亩变更给其女李银。</t>
  </si>
  <si>
    <t>邵金寿</t>
  </si>
  <si>
    <t>韩利平</t>
  </si>
  <si>
    <t>李学龙</t>
  </si>
  <si>
    <t>任建平</t>
  </si>
  <si>
    <t>李学涛</t>
  </si>
  <si>
    <t>任建荣</t>
  </si>
  <si>
    <t>邵锋</t>
  </si>
  <si>
    <t>李新文</t>
  </si>
  <si>
    <t>韩金花</t>
  </si>
  <si>
    <t>任占全</t>
  </si>
  <si>
    <t>沿河村三队</t>
  </si>
  <si>
    <t>包学军</t>
  </si>
  <si>
    <t>顾建国</t>
  </si>
  <si>
    <t>顾兴龙</t>
  </si>
  <si>
    <t>顾兴军</t>
  </si>
  <si>
    <t>任岐和</t>
  </si>
  <si>
    <t>王顺祥</t>
  </si>
  <si>
    <t>李梅英</t>
  </si>
  <si>
    <t>任占银</t>
  </si>
  <si>
    <t>任歧善</t>
  </si>
  <si>
    <t>缑风霞</t>
  </si>
  <si>
    <t>任生海</t>
  </si>
  <si>
    <t>顾兴学</t>
  </si>
  <si>
    <t>顾新礼</t>
  </si>
  <si>
    <t>任绪昌</t>
  </si>
  <si>
    <t>任占山</t>
  </si>
  <si>
    <t>周志</t>
  </si>
  <si>
    <t>周风山</t>
  </si>
  <si>
    <t>任恒昌</t>
  </si>
  <si>
    <t>任占军</t>
  </si>
  <si>
    <t>任占海</t>
  </si>
  <si>
    <t>周学林</t>
  </si>
  <si>
    <t>张金花</t>
  </si>
  <si>
    <t>张金花与周学林离婚，将周学林3.08亩确权给张金花</t>
  </si>
  <si>
    <t>周学军</t>
  </si>
  <si>
    <t>周学东</t>
  </si>
  <si>
    <t>周学贵</t>
  </si>
  <si>
    <t>周岐山</t>
  </si>
  <si>
    <t>周学海</t>
  </si>
  <si>
    <t>缑怀仁</t>
  </si>
  <si>
    <t>缑怀春</t>
  </si>
  <si>
    <t>缑怀志</t>
  </si>
  <si>
    <t>莫兰香</t>
  </si>
  <si>
    <t>缑学红</t>
  </si>
  <si>
    <t>缑怀增</t>
  </si>
  <si>
    <t>缑永刚</t>
  </si>
  <si>
    <t>缑怀兴</t>
  </si>
  <si>
    <t>缑怀绪</t>
  </si>
  <si>
    <t>缑怀信</t>
  </si>
  <si>
    <t>缑怀进</t>
  </si>
  <si>
    <t>缑怀荣</t>
  </si>
  <si>
    <t>缑怀山</t>
  </si>
  <si>
    <t>周明山</t>
  </si>
  <si>
    <t>缑学礼</t>
  </si>
  <si>
    <t>缑学成</t>
  </si>
  <si>
    <t>缑学义</t>
  </si>
  <si>
    <t>缑怀义</t>
  </si>
  <si>
    <t>缑学海</t>
  </si>
  <si>
    <t>任兴亮</t>
  </si>
  <si>
    <t>缑学平</t>
  </si>
  <si>
    <t>缑学东</t>
  </si>
  <si>
    <t>陆梅花</t>
  </si>
  <si>
    <t>缑怀清死亡，将其名下18.89亩变更给其妻陆梅花。</t>
  </si>
  <si>
    <t>任惠新</t>
  </si>
  <si>
    <t>王舜礼</t>
  </si>
  <si>
    <t>任会明</t>
  </si>
  <si>
    <t>顾建忠</t>
  </si>
  <si>
    <t>银行卡丢失，变更银行卡号</t>
  </si>
  <si>
    <t>任兴顺</t>
  </si>
  <si>
    <t>李月荣</t>
  </si>
  <si>
    <t>任生涛</t>
  </si>
  <si>
    <t>缑卫明</t>
  </si>
  <si>
    <t>沿河村四队</t>
  </si>
  <si>
    <t>王冬生在监狱服刑，2.5亩田由其父王自珍耕种</t>
  </si>
  <si>
    <t>雍巧霞</t>
  </si>
  <si>
    <t>廖万国</t>
  </si>
  <si>
    <t>石占峰</t>
  </si>
  <si>
    <t>石占廷</t>
  </si>
  <si>
    <t>廖明华</t>
  </si>
  <si>
    <t>廖光华</t>
  </si>
  <si>
    <t>李明清</t>
  </si>
  <si>
    <t>司金莲</t>
  </si>
  <si>
    <t>因石成伏死亡，变更到其妻名下。</t>
  </si>
  <si>
    <t>吕少军</t>
  </si>
  <si>
    <t>王玉兰</t>
  </si>
  <si>
    <t>常秋燕</t>
  </si>
  <si>
    <t>廖万保死亡，变更其妻常秋燕，常秋燕和儿子廖涛分户</t>
  </si>
  <si>
    <t>廖涛</t>
  </si>
  <si>
    <t>廖宗华</t>
  </si>
  <si>
    <t>赵桂琴</t>
  </si>
  <si>
    <t>李明军</t>
  </si>
  <si>
    <t>李明顺</t>
  </si>
  <si>
    <t>石永明</t>
  </si>
  <si>
    <t>王生福</t>
  </si>
  <si>
    <t>石永平</t>
  </si>
  <si>
    <t>廖万江</t>
  </si>
  <si>
    <t>廖万余</t>
  </si>
  <si>
    <t>廖万锋</t>
  </si>
  <si>
    <t>徐桂英</t>
  </si>
  <si>
    <t>廖永华</t>
  </si>
  <si>
    <t>胡学英</t>
  </si>
  <si>
    <t>廖岐华死亡，变更为胡学英</t>
  </si>
  <si>
    <t>廖宁华</t>
  </si>
  <si>
    <t>廖万林</t>
  </si>
  <si>
    <t>吕少斌</t>
  </si>
  <si>
    <t>石东红</t>
  </si>
  <si>
    <t>李秋燕</t>
  </si>
  <si>
    <t>石永文死亡，变更为其妻李秋燕</t>
  </si>
  <si>
    <t>石彦峰</t>
  </si>
  <si>
    <t>廖东华</t>
  </si>
  <si>
    <t>廖春华</t>
  </si>
  <si>
    <t>廖万明</t>
  </si>
  <si>
    <t>徐生瑞</t>
  </si>
  <si>
    <t>王菊花</t>
  </si>
  <si>
    <t>廖学仁</t>
  </si>
  <si>
    <t>廖学文</t>
  </si>
  <si>
    <t>廖学斌</t>
  </si>
  <si>
    <t>廖双华</t>
  </si>
  <si>
    <t>廖全华</t>
  </si>
  <si>
    <t>廖进华</t>
  </si>
  <si>
    <t>徐自强</t>
  </si>
  <si>
    <t>徐彬</t>
  </si>
  <si>
    <t>徐耀军</t>
  </si>
  <si>
    <t>徐耀成</t>
  </si>
  <si>
    <t>徐耀先</t>
  </si>
  <si>
    <t>徐生龙</t>
  </si>
  <si>
    <t>徐生贵</t>
  </si>
  <si>
    <t>徐生林</t>
  </si>
  <si>
    <t>徐生林和儿子徐伟徐超分户。本村重名重姓不是同一人</t>
  </si>
  <si>
    <t>徐伟</t>
  </si>
  <si>
    <t>徐超</t>
  </si>
  <si>
    <t>廖万平</t>
  </si>
  <si>
    <t>石永伏</t>
  </si>
  <si>
    <t>徐风玲</t>
  </si>
  <si>
    <t>蔡秋侠</t>
  </si>
  <si>
    <t>石占锁</t>
  </si>
  <si>
    <t>廖忠华</t>
  </si>
  <si>
    <t>廖存华</t>
  </si>
  <si>
    <t>李秀玲</t>
  </si>
  <si>
    <t>廖万宏</t>
  </si>
  <si>
    <t>廖万河</t>
  </si>
  <si>
    <t>王生虎</t>
  </si>
  <si>
    <t>吕绍文</t>
  </si>
  <si>
    <t>王生江</t>
  </si>
  <si>
    <t>李自成</t>
  </si>
  <si>
    <t>石彦江</t>
  </si>
  <si>
    <t>石彦海</t>
  </si>
  <si>
    <t>廖万鹏</t>
  </si>
  <si>
    <t>石彦青</t>
  </si>
  <si>
    <t>廖万彪</t>
  </si>
  <si>
    <t>廖万龙</t>
  </si>
  <si>
    <t>徐生才</t>
  </si>
  <si>
    <t>廖如辉</t>
  </si>
  <si>
    <t>廖万涛</t>
  </si>
  <si>
    <t>李春梅</t>
  </si>
  <si>
    <t>王生龙</t>
  </si>
  <si>
    <t>廖万刚</t>
  </si>
  <si>
    <t>廖万青</t>
  </si>
  <si>
    <t>廖银华</t>
  </si>
  <si>
    <t>沿河村五队</t>
  </si>
  <si>
    <t>陆伟</t>
  </si>
  <si>
    <t>敖秀芳</t>
  </si>
  <si>
    <t>赵尚业</t>
  </si>
  <si>
    <t>余化龙</t>
  </si>
  <si>
    <t>缑风兰</t>
  </si>
  <si>
    <t>顾秀兰</t>
  </si>
  <si>
    <t>因父亲死亡，变更其女儿</t>
  </si>
  <si>
    <t>廖万才</t>
  </si>
  <si>
    <t>徐进华</t>
  </si>
  <si>
    <t>高伏升</t>
  </si>
  <si>
    <t>徐生海</t>
  </si>
  <si>
    <t>米如文</t>
  </si>
  <si>
    <t>徐进仁</t>
  </si>
  <si>
    <t>雷军</t>
  </si>
  <si>
    <t>赵东</t>
  </si>
  <si>
    <t>徐幸福</t>
  </si>
  <si>
    <t>陆生林</t>
  </si>
  <si>
    <t>徐建新</t>
  </si>
  <si>
    <t>徐永生</t>
  </si>
  <si>
    <t>徐燕飞</t>
  </si>
  <si>
    <t>徐安伏</t>
  </si>
  <si>
    <t>徐生江</t>
  </si>
  <si>
    <t>米如军</t>
  </si>
  <si>
    <t>廖万山</t>
  </si>
  <si>
    <t>王海成</t>
  </si>
  <si>
    <t>徐全伏</t>
  </si>
  <si>
    <t>徐永刚</t>
  </si>
  <si>
    <t>母亲曹秀英死亡，合并为一户（3亩+8.25亩）</t>
  </si>
  <si>
    <t>廖万军</t>
  </si>
  <si>
    <t>魏淑琴</t>
  </si>
  <si>
    <t>张斌</t>
  </si>
  <si>
    <t>雷敬</t>
  </si>
  <si>
    <t>徐菲</t>
  </si>
  <si>
    <t>王海军</t>
  </si>
  <si>
    <t>徐堂喜</t>
  </si>
  <si>
    <t>李秀芳死亡变更其女婿合并一户7.94+14.29</t>
  </si>
  <si>
    <t>拓丕艾</t>
  </si>
  <si>
    <t>徐生军</t>
  </si>
  <si>
    <t>徐菊梅</t>
  </si>
  <si>
    <t>徐清</t>
  </si>
  <si>
    <t>张占全</t>
  </si>
  <si>
    <t>徐昭</t>
  </si>
  <si>
    <t>徐辉</t>
  </si>
  <si>
    <t>廖万民</t>
  </si>
  <si>
    <t>余刚</t>
  </si>
  <si>
    <t>余兴礼</t>
  </si>
  <si>
    <t>沿河村六队</t>
  </si>
  <si>
    <t>余兴文</t>
  </si>
  <si>
    <t>余贤</t>
  </si>
  <si>
    <t>余进河</t>
  </si>
  <si>
    <t>秦素珍</t>
  </si>
  <si>
    <t>余兴红</t>
  </si>
  <si>
    <t>余进才</t>
  </si>
  <si>
    <t>其子余东无法联系，名下2.41亩变更给其父余进才</t>
  </si>
  <si>
    <t>余兴顺</t>
  </si>
  <si>
    <t>余兴亮</t>
  </si>
  <si>
    <t>余学花</t>
  </si>
  <si>
    <t>魏秀芳</t>
  </si>
  <si>
    <t>余兴河死亡，变更为其妻魏秀芳</t>
  </si>
  <si>
    <t>余进朝</t>
  </si>
  <si>
    <t>余成</t>
  </si>
  <si>
    <t>余进文</t>
  </si>
  <si>
    <t>确权纠错余进仁减少的1.38亩增加给余进文</t>
  </si>
  <si>
    <t>王兰香</t>
  </si>
  <si>
    <t>余进仁</t>
  </si>
  <si>
    <t>减少1.38亩给余进文</t>
  </si>
  <si>
    <t>余万庆</t>
  </si>
  <si>
    <t>余洋</t>
  </si>
  <si>
    <t>余兴明</t>
  </si>
  <si>
    <t>余进军</t>
  </si>
  <si>
    <t>余建明</t>
  </si>
  <si>
    <t>张余</t>
  </si>
  <si>
    <t>余斌</t>
  </si>
  <si>
    <t>余永明</t>
  </si>
  <si>
    <t>余兴伏</t>
  </si>
  <si>
    <t>余化云</t>
  </si>
  <si>
    <t>余瑞</t>
  </si>
  <si>
    <t>余俊</t>
  </si>
  <si>
    <t>余杰</t>
  </si>
  <si>
    <t>余进江</t>
  </si>
  <si>
    <t>余化刚</t>
  </si>
  <si>
    <t>余龙</t>
  </si>
  <si>
    <t>余进海</t>
  </si>
  <si>
    <t>余川</t>
  </si>
  <si>
    <t>余学东</t>
  </si>
  <si>
    <t>余进红</t>
  </si>
  <si>
    <t>余继</t>
  </si>
  <si>
    <t>余旭</t>
  </si>
  <si>
    <t>余军</t>
  </si>
  <si>
    <t>李福寿</t>
  </si>
  <si>
    <t>余进义</t>
  </si>
  <si>
    <t>余兴良</t>
  </si>
  <si>
    <t>余化林</t>
  </si>
  <si>
    <t>余庆</t>
  </si>
  <si>
    <t>余英</t>
  </si>
  <si>
    <t>父亲余兴珍死亡，名下4.08亩和余英合并为一户。（4.08亩+12.51亩）</t>
  </si>
  <si>
    <t>余尚华</t>
  </si>
  <si>
    <t>徐立叶</t>
  </si>
  <si>
    <t>余波</t>
  </si>
  <si>
    <t>余存</t>
  </si>
  <si>
    <t>余培</t>
  </si>
  <si>
    <t>姚风香</t>
  </si>
  <si>
    <t>苏占海</t>
  </si>
  <si>
    <t>沿河村七队</t>
  </si>
  <si>
    <t>王兴和</t>
  </si>
  <si>
    <t>陈玉兰</t>
  </si>
  <si>
    <t>王建章死亡，变更为其妻</t>
  </si>
  <si>
    <t>王自明</t>
  </si>
  <si>
    <t>郭建锋</t>
  </si>
  <si>
    <t>王成荣</t>
  </si>
  <si>
    <t>李学英死亡，2.2亩土地变更给儿子王成荣</t>
  </si>
  <si>
    <t>王成龙</t>
  </si>
  <si>
    <t>王成新</t>
  </si>
  <si>
    <t>王平和</t>
  </si>
  <si>
    <t>王忠和</t>
  </si>
  <si>
    <t>王成军</t>
  </si>
  <si>
    <t>李学英死亡，2.33亩土地变更给子王成军</t>
  </si>
  <si>
    <t>王占元</t>
  </si>
  <si>
    <t>王随元</t>
  </si>
  <si>
    <t>郭廷明</t>
  </si>
  <si>
    <t>郭廷栋</t>
  </si>
  <si>
    <t>郭廷杰</t>
  </si>
  <si>
    <t>郭廷有</t>
  </si>
  <si>
    <t>余建廷</t>
  </si>
  <si>
    <t>郭振刚</t>
  </si>
  <si>
    <t>郭振龙</t>
  </si>
  <si>
    <t>郭振明</t>
  </si>
  <si>
    <t>郭永全</t>
  </si>
  <si>
    <t>郭廷文</t>
  </si>
  <si>
    <t>余建国</t>
  </si>
  <si>
    <t>郭振文</t>
  </si>
  <si>
    <t>郭廷其</t>
  </si>
  <si>
    <t>郭永明</t>
  </si>
  <si>
    <t>郭廷顺</t>
  </si>
  <si>
    <t>郭永孝</t>
  </si>
  <si>
    <t>郭永忠</t>
  </si>
  <si>
    <t>郭廷华</t>
  </si>
  <si>
    <t>郭廷伏</t>
  </si>
  <si>
    <t>郭永光</t>
  </si>
  <si>
    <t>朱秀生</t>
  </si>
  <si>
    <t>郭廷俊</t>
  </si>
  <si>
    <t>党兰花</t>
  </si>
  <si>
    <t>刘学珍</t>
  </si>
  <si>
    <t>郭振东</t>
  </si>
  <si>
    <t>董玉风</t>
  </si>
  <si>
    <t>徐玉莲</t>
  </si>
  <si>
    <t>王华</t>
  </si>
  <si>
    <t>王利宁</t>
  </si>
  <si>
    <t>王冬</t>
  </si>
  <si>
    <t>李春荣</t>
  </si>
  <si>
    <t>王利</t>
  </si>
  <si>
    <t>郭廷云</t>
  </si>
  <si>
    <t>郭廷祥</t>
  </si>
  <si>
    <t>郭建涛</t>
  </si>
  <si>
    <t>郭利军</t>
  </si>
  <si>
    <t>王利华</t>
  </si>
  <si>
    <t>沿河村八队</t>
  </si>
  <si>
    <t>王利华减少1.65亩增加给任利，1亩增加给马亮，王立华减少的0.43亩增加给王利华</t>
  </si>
  <si>
    <t>范清利</t>
  </si>
  <si>
    <t>范忠顺</t>
  </si>
  <si>
    <t>范清俊</t>
  </si>
  <si>
    <t>郝生枝</t>
  </si>
  <si>
    <t>王利华减少1亩增加马亮</t>
  </si>
  <si>
    <t>王忠</t>
  </si>
  <si>
    <t>任炳林</t>
  </si>
  <si>
    <t>郝立锋</t>
  </si>
  <si>
    <t>郝生平</t>
  </si>
  <si>
    <t>田翠霞</t>
  </si>
  <si>
    <t>石凤霞</t>
  </si>
  <si>
    <t>闫学仁</t>
  </si>
  <si>
    <t>叶修龙</t>
  </si>
  <si>
    <t>范忠祥</t>
  </si>
  <si>
    <t>确权纠错减少4.82给子儿子范清兵</t>
  </si>
  <si>
    <t>郝生才</t>
  </si>
  <si>
    <t>魏其龙</t>
  </si>
  <si>
    <t>郝生金</t>
  </si>
  <si>
    <t>魏永祥</t>
  </si>
  <si>
    <t>范忠胜</t>
  </si>
  <si>
    <t>母亲王秀珍死亡，将1.2亩耕地其中的0.5亩便更给其自子范忠胜。</t>
  </si>
  <si>
    <t>范忠成</t>
  </si>
  <si>
    <t>母亲王秀珍死亡，将1.2亩耕地其中的0.7亩便更给其自子范忠成。</t>
  </si>
  <si>
    <t>叶修玉</t>
  </si>
  <si>
    <t>郝立军</t>
  </si>
  <si>
    <t>王春香</t>
  </si>
  <si>
    <t>王秀枝</t>
  </si>
  <si>
    <t>郭银霞</t>
  </si>
  <si>
    <t>杜文林死亡，将其名下21.06亩变更给其妻郭银霞</t>
  </si>
  <si>
    <t>孙银芳</t>
  </si>
  <si>
    <t>闫春生</t>
  </si>
  <si>
    <t>周光全</t>
  </si>
  <si>
    <t>徐红华</t>
  </si>
  <si>
    <t>呼国庆</t>
  </si>
  <si>
    <t>任炳银</t>
  </si>
  <si>
    <t>王保国</t>
  </si>
  <si>
    <t>王怀军死亡，将其名下25.18亩变更给其子王保国。</t>
  </si>
  <si>
    <t>李润芹</t>
  </si>
  <si>
    <t>张光仁</t>
  </si>
  <si>
    <t>任学艳</t>
  </si>
  <si>
    <t>李学军死亡，将其名下29.86亩变更给其妻任学艳。</t>
  </si>
  <si>
    <t>呼国平</t>
  </si>
  <si>
    <t>郭永平</t>
  </si>
  <si>
    <t>郝立红</t>
  </si>
  <si>
    <t>任丙珍</t>
  </si>
  <si>
    <t>魏其银</t>
  </si>
  <si>
    <t>王尚平</t>
  </si>
  <si>
    <t>叶海红</t>
  </si>
  <si>
    <t>侯风林</t>
  </si>
  <si>
    <t>杜斌</t>
  </si>
  <si>
    <t>王立华</t>
  </si>
  <si>
    <t>减少0.43亩增加给王利华</t>
  </si>
  <si>
    <t>范清银</t>
  </si>
  <si>
    <t>魏其仁</t>
  </si>
  <si>
    <t>范清兵</t>
  </si>
  <si>
    <t>其父亲减少的4.82亩增加给范清兵</t>
  </si>
  <si>
    <t>席虎军</t>
  </si>
  <si>
    <t>魏鹏</t>
  </si>
  <si>
    <t>郝靖</t>
  </si>
  <si>
    <t>范立刚</t>
  </si>
  <si>
    <t>任利</t>
  </si>
  <si>
    <t>任炳成死亡，6.87亩耕地变更给儿子任利</t>
  </si>
  <si>
    <t>吕风成</t>
  </si>
  <si>
    <t>沿河村九队</t>
  </si>
  <si>
    <t>吕学军</t>
  </si>
  <si>
    <t>吕风龙</t>
  </si>
  <si>
    <t>吕学明</t>
  </si>
  <si>
    <t>吕风军</t>
  </si>
  <si>
    <t>吕风存</t>
  </si>
  <si>
    <t>吕风川</t>
  </si>
  <si>
    <t>李艳萍</t>
  </si>
  <si>
    <t>吕风柱</t>
  </si>
  <si>
    <t>吕风朝</t>
  </si>
  <si>
    <t>吕风寿</t>
  </si>
  <si>
    <t>吕斌</t>
  </si>
  <si>
    <t>吕风华</t>
  </si>
  <si>
    <t>吕建国</t>
  </si>
  <si>
    <t>吕风怀死亡，将其名下16.17亩变更给其子吕建国。</t>
  </si>
  <si>
    <t>吕世龙</t>
  </si>
  <si>
    <t>吕风余</t>
  </si>
  <si>
    <t>吕风忠</t>
  </si>
  <si>
    <t>吕亮死亡，将其名下4.52亩耕地与父亲吕风忠合并。</t>
  </si>
  <si>
    <t>吕世荣</t>
  </si>
  <si>
    <t>王桂芳</t>
  </si>
  <si>
    <t>吕玉斌死亡，将其名下24.93亩变更给其妻王桂芳。</t>
  </si>
  <si>
    <t>吕风金</t>
  </si>
  <si>
    <t>吕凯</t>
  </si>
  <si>
    <t>吕世平</t>
  </si>
  <si>
    <t>吕玉芳</t>
  </si>
  <si>
    <t>吕世俊</t>
  </si>
  <si>
    <t>吕世军</t>
  </si>
  <si>
    <t>吕风岐死亡，将其名下合并其儿一户6.75+7</t>
  </si>
  <si>
    <t>吕海仁</t>
  </si>
  <si>
    <t>吕风吉</t>
  </si>
  <si>
    <t>吕世华</t>
  </si>
  <si>
    <t>吕海龙</t>
  </si>
  <si>
    <t>吕科</t>
  </si>
  <si>
    <t>吕立军</t>
  </si>
  <si>
    <t>吕超</t>
  </si>
  <si>
    <t>吕建明</t>
  </si>
  <si>
    <t>吕世友</t>
  </si>
  <si>
    <t>平罗县城关镇2023年前进村耕地地力保护补贴资金发放名册</t>
  </si>
  <si>
    <t xml:space="preserve">乡镇（盖章）:平罗县城关镇人民政府                                                         村（盖章）：前进村  </t>
  </si>
  <si>
    <t>前进村二队</t>
  </si>
  <si>
    <t>王伏元</t>
  </si>
  <si>
    <t>二队</t>
  </si>
  <si>
    <t xml:space="preserve"> </t>
  </si>
  <si>
    <t>李善成</t>
  </si>
  <si>
    <t>王伏川</t>
  </si>
  <si>
    <t xml:space="preserve">陈月英
</t>
  </si>
  <si>
    <t>儿子骆志刚精神病，丈夫骆安明死亡</t>
  </si>
  <si>
    <t>王伏安</t>
  </si>
  <si>
    <t>王清</t>
  </si>
  <si>
    <t xml:space="preserve">董风兰
</t>
  </si>
  <si>
    <t>王廷祥死亡改为董风兰（妻子）</t>
  </si>
  <si>
    <t>李文建</t>
  </si>
  <si>
    <t>王伏银</t>
  </si>
  <si>
    <t>王有录</t>
  </si>
  <si>
    <t>王小冬</t>
  </si>
  <si>
    <t>骆安华</t>
  </si>
  <si>
    <t>王有和去世，打给儿子王学义</t>
  </si>
  <si>
    <t>屈变文</t>
  </si>
  <si>
    <t xml:space="preserve">王立峰
</t>
  </si>
  <si>
    <t>王立冬</t>
  </si>
  <si>
    <t>张跃政</t>
  </si>
  <si>
    <t>李天银</t>
  </si>
  <si>
    <t>龚学良</t>
  </si>
  <si>
    <t>龚彦兵</t>
  </si>
  <si>
    <t>李善平</t>
  </si>
  <si>
    <t>李树红</t>
  </si>
  <si>
    <t>李树明</t>
  </si>
  <si>
    <t>李天军</t>
  </si>
  <si>
    <t>李天录</t>
  </si>
  <si>
    <t>李天明</t>
  </si>
  <si>
    <t>李天仁</t>
  </si>
  <si>
    <t>李文斌</t>
  </si>
  <si>
    <t>李学清</t>
  </si>
  <si>
    <t>李学贤</t>
  </si>
  <si>
    <t>李学银</t>
  </si>
  <si>
    <t>马桂芳</t>
  </si>
  <si>
    <t>屈记文</t>
  </si>
  <si>
    <t>王伏和</t>
  </si>
  <si>
    <t>王伏平</t>
  </si>
  <si>
    <t>王伏升</t>
  </si>
  <si>
    <t>王福山</t>
  </si>
  <si>
    <t>王建宁</t>
  </si>
  <si>
    <t>王立岗</t>
  </si>
  <si>
    <t>王学银</t>
  </si>
  <si>
    <t>王银虎</t>
  </si>
  <si>
    <t>王银军</t>
  </si>
  <si>
    <t>王银忠</t>
  </si>
  <si>
    <t>王珍</t>
  </si>
  <si>
    <t>吴国忠</t>
  </si>
  <si>
    <t xml:space="preserve">  王伏和     </t>
  </si>
  <si>
    <t>周凤兰去世，打给儿子王伏和</t>
  </si>
  <si>
    <t xml:space="preserve">  王风霞        </t>
  </si>
  <si>
    <t>王学礼死亡，打给妻子王风霞</t>
  </si>
  <si>
    <t xml:space="preserve">  李天仁       </t>
  </si>
  <si>
    <t>闫秀琴死亡，打给儿子李天仁</t>
  </si>
  <si>
    <t>龚卫</t>
  </si>
  <si>
    <t>三队</t>
  </si>
  <si>
    <t>汪建忠</t>
  </si>
  <si>
    <t>薛秀琴</t>
  </si>
  <si>
    <t>杨玉珍</t>
  </si>
  <si>
    <t>曹雪丽</t>
  </si>
  <si>
    <t>龚帆</t>
  </si>
  <si>
    <t>龚文平</t>
  </si>
  <si>
    <t>龚香兰</t>
  </si>
  <si>
    <t>龚新华</t>
  </si>
  <si>
    <t xml:space="preserve">曹如春 </t>
  </si>
  <si>
    <t>龚学成死亡，打给妻子曹如春</t>
  </si>
  <si>
    <t>龚学平</t>
  </si>
  <si>
    <t>龚学忠</t>
  </si>
  <si>
    <t>胡永贵</t>
  </si>
  <si>
    <t>纪淑珍</t>
  </si>
  <si>
    <t>梁学风</t>
  </si>
  <si>
    <t>刘亮</t>
  </si>
  <si>
    <t>刘强</t>
  </si>
  <si>
    <t>刘淑荣</t>
  </si>
  <si>
    <t>刘学军</t>
  </si>
  <si>
    <t>骆安德</t>
  </si>
  <si>
    <t>骆安国</t>
  </si>
  <si>
    <t>骆安利</t>
  </si>
  <si>
    <t>骆安平</t>
  </si>
  <si>
    <t>骆安清</t>
  </si>
  <si>
    <t>骆安寿</t>
  </si>
  <si>
    <t>骆安孝</t>
  </si>
  <si>
    <t>骆存柱</t>
  </si>
  <si>
    <t>骆岗</t>
  </si>
  <si>
    <t>骆金殿</t>
  </si>
  <si>
    <t>骆亮</t>
  </si>
  <si>
    <t>骆龙</t>
  </si>
  <si>
    <t>骆梅燕</t>
  </si>
  <si>
    <t>骆明</t>
  </si>
  <si>
    <t>骆庆和</t>
  </si>
  <si>
    <t>骆涛</t>
  </si>
  <si>
    <t>骆学东</t>
  </si>
  <si>
    <t>骆阳</t>
  </si>
  <si>
    <t>马玉梅</t>
  </si>
  <si>
    <t>任自鸿</t>
  </si>
  <si>
    <t>陶建军</t>
  </si>
  <si>
    <t>陶建明</t>
  </si>
  <si>
    <t>汪立春</t>
  </si>
  <si>
    <t>汪立锋</t>
  </si>
  <si>
    <t>汪利嘉</t>
  </si>
  <si>
    <t>汪尚成</t>
  </si>
  <si>
    <t>汪尚和</t>
  </si>
  <si>
    <t>汪尚红</t>
  </si>
  <si>
    <t>汪尚礼</t>
  </si>
  <si>
    <t>汪尚志</t>
  </si>
  <si>
    <t>汪小龙</t>
  </si>
  <si>
    <t>汪学贵</t>
  </si>
  <si>
    <t>王登科</t>
  </si>
  <si>
    <t>王金玉</t>
  </si>
  <si>
    <t>王学芬</t>
  </si>
  <si>
    <t>徐建华</t>
  </si>
  <si>
    <t>徐永红</t>
  </si>
  <si>
    <t>徐永强</t>
  </si>
  <si>
    <t>张恒忠</t>
  </si>
  <si>
    <t>张耀龙</t>
  </si>
  <si>
    <t>赵红</t>
  </si>
  <si>
    <t>骆家</t>
  </si>
  <si>
    <t xml:space="preserve">薛秀琴 </t>
  </si>
  <si>
    <t>党善贵死亡，将耕地地力保护补贴资金打至妻子薛秀琴</t>
  </si>
  <si>
    <t>龚岳</t>
  </si>
  <si>
    <t>姜淑莲</t>
  </si>
  <si>
    <t>刘学进</t>
  </si>
  <si>
    <t>刘学文</t>
  </si>
  <si>
    <t>刘桢</t>
  </si>
  <si>
    <t>骆安兵</t>
  </si>
  <si>
    <t>骆安军</t>
  </si>
  <si>
    <t>骆辉</t>
  </si>
  <si>
    <t>骆磊</t>
  </si>
  <si>
    <t>骆兴旺</t>
  </si>
  <si>
    <t>陶银亮</t>
  </si>
  <si>
    <t>汪立军</t>
  </si>
  <si>
    <t>汪尚武</t>
  </si>
  <si>
    <t>张耀华</t>
  </si>
  <si>
    <t>赵新福</t>
  </si>
  <si>
    <t>米如堆</t>
  </si>
  <si>
    <t>四队</t>
  </si>
  <si>
    <t>莫来绪</t>
  </si>
  <si>
    <t>莫立强</t>
  </si>
  <si>
    <t>莫立忠</t>
  </si>
  <si>
    <t>秦光文</t>
  </si>
  <si>
    <t>铁军</t>
  </si>
  <si>
    <t>王凤萍</t>
  </si>
  <si>
    <t>姜怀成</t>
  </si>
  <si>
    <t>莫立兵</t>
  </si>
  <si>
    <t>莫生荣</t>
  </si>
  <si>
    <t>秦光才</t>
  </si>
  <si>
    <t>秦光伏</t>
  </si>
  <si>
    <t>秦建明</t>
  </si>
  <si>
    <t>铁刚</t>
  </si>
  <si>
    <t>吴彦</t>
  </si>
  <si>
    <t>岳存玉</t>
  </si>
  <si>
    <t>秦建锋</t>
  </si>
  <si>
    <t>秦学军</t>
  </si>
  <si>
    <t>闫淑芳</t>
  </si>
  <si>
    <t>龚月香</t>
  </si>
  <si>
    <t>徐治强</t>
  </si>
  <si>
    <t>莫立军</t>
  </si>
  <si>
    <t>秦光华</t>
  </si>
  <si>
    <t>王金梅</t>
  </si>
  <si>
    <t>王新华</t>
  </si>
  <si>
    <t>秦建涛</t>
  </si>
  <si>
    <t>程全志</t>
  </si>
  <si>
    <t>五队</t>
  </si>
  <si>
    <t>程尚军</t>
  </si>
  <si>
    <t>程尚文</t>
  </si>
  <si>
    <t>程学琴</t>
  </si>
  <si>
    <t>胡翠芝</t>
  </si>
  <si>
    <t>黄学军</t>
  </si>
  <si>
    <t>黄学文</t>
  </si>
  <si>
    <t>黄英录</t>
  </si>
  <si>
    <t>黄学萍</t>
  </si>
  <si>
    <t>简春军</t>
  </si>
  <si>
    <t>简春荣</t>
  </si>
  <si>
    <t>简新龙</t>
  </si>
  <si>
    <t>简新平</t>
  </si>
  <si>
    <t>刘贵荣</t>
  </si>
  <si>
    <t>刘贵新</t>
  </si>
  <si>
    <t>刘艳珍</t>
  </si>
  <si>
    <t>秦桂萍</t>
  </si>
  <si>
    <t>王和</t>
  </si>
  <si>
    <t>王恒军</t>
  </si>
  <si>
    <t>王恒孝</t>
  </si>
  <si>
    <t>王恒宜</t>
  </si>
  <si>
    <t>王永忠</t>
  </si>
  <si>
    <t>王长命</t>
  </si>
  <si>
    <t>吴金花</t>
  </si>
  <si>
    <t>闫丽美</t>
  </si>
  <si>
    <t>贾兰香</t>
  </si>
  <si>
    <t>简春晖</t>
  </si>
  <si>
    <t>简春战</t>
  </si>
  <si>
    <t>简新兵</t>
  </si>
  <si>
    <t>简新录</t>
  </si>
  <si>
    <t>简新荣</t>
  </si>
  <si>
    <t xml:space="preserve">史焕萍
</t>
  </si>
  <si>
    <t>王恒庆</t>
  </si>
  <si>
    <t>吴金花
(柴江)</t>
  </si>
  <si>
    <t>郑芳</t>
  </si>
  <si>
    <t>程金虎</t>
  </si>
  <si>
    <t>程尚玉</t>
  </si>
  <si>
    <t>丁丽琴</t>
  </si>
  <si>
    <t>简春贵</t>
  </si>
  <si>
    <t>简春江</t>
  </si>
  <si>
    <t>简春余</t>
  </si>
  <si>
    <t>简桂霞</t>
  </si>
  <si>
    <t>简红刚</t>
  </si>
  <si>
    <t>简龙飞</t>
  </si>
  <si>
    <t>简兴福</t>
  </si>
  <si>
    <t>简学锋</t>
  </si>
  <si>
    <t>1亩耕地征收0.4剩0.6亩</t>
  </si>
  <si>
    <t>刘锦利</t>
  </si>
  <si>
    <t>孟凤霞</t>
  </si>
  <si>
    <t>王春梅</t>
  </si>
  <si>
    <t>王恒荣</t>
  </si>
  <si>
    <t>王恒裕</t>
  </si>
  <si>
    <t>王宏孝</t>
  </si>
  <si>
    <t>王宏玉</t>
  </si>
  <si>
    <t>王永军</t>
  </si>
  <si>
    <t>王永亮</t>
  </si>
  <si>
    <t>周金莲</t>
  </si>
  <si>
    <t>简新利</t>
  </si>
  <si>
    <t>简春保</t>
  </si>
  <si>
    <t>莫爱平</t>
  </si>
  <si>
    <t>六队</t>
  </si>
  <si>
    <t>莫波</t>
  </si>
  <si>
    <t>莫建宏</t>
  </si>
  <si>
    <t>莫军</t>
  </si>
  <si>
    <t>莫良东</t>
  </si>
  <si>
    <t>莫良锋</t>
  </si>
  <si>
    <t>莫良平</t>
  </si>
  <si>
    <t>莫良勤</t>
  </si>
  <si>
    <t>莫良顺</t>
  </si>
  <si>
    <t>莫良伟</t>
  </si>
  <si>
    <t>莫良学</t>
  </si>
  <si>
    <t>莫良余</t>
  </si>
  <si>
    <t>莫良宗</t>
  </si>
  <si>
    <t>莫善波</t>
  </si>
  <si>
    <t>莫善成</t>
  </si>
  <si>
    <t>莫善华</t>
  </si>
  <si>
    <t>莫善勤</t>
  </si>
  <si>
    <t>莫双歧</t>
  </si>
  <si>
    <t>莫祥伏</t>
  </si>
  <si>
    <t>任学兰</t>
  </si>
  <si>
    <t>王桂霞</t>
  </si>
  <si>
    <t xml:space="preserve">郭会琴
</t>
  </si>
  <si>
    <t>莫吉文</t>
  </si>
  <si>
    <t>莫建东</t>
  </si>
  <si>
    <t>莫建宁</t>
  </si>
  <si>
    <t>莫占平失联，将2.34打给莫建宁</t>
  </si>
  <si>
    <t>莫建平</t>
  </si>
  <si>
    <t>莫良明</t>
  </si>
  <si>
    <t>其中2.18地力补贴补贴给莫良明</t>
  </si>
  <si>
    <t>莫清云</t>
  </si>
  <si>
    <t>莫善金</t>
  </si>
  <si>
    <t>莫善林</t>
  </si>
  <si>
    <t>莫小存</t>
  </si>
  <si>
    <t>莫自林</t>
  </si>
  <si>
    <t>陈翠云</t>
  </si>
  <si>
    <t>莫建兵</t>
  </si>
  <si>
    <t>莫江东</t>
  </si>
  <si>
    <t>莫良林</t>
  </si>
  <si>
    <t>莫良清</t>
  </si>
  <si>
    <t>莫善峰</t>
  </si>
  <si>
    <t>莫善良</t>
  </si>
  <si>
    <t>莫善涛</t>
  </si>
  <si>
    <t>莫善银</t>
  </si>
  <si>
    <t>莫彦庆</t>
  </si>
  <si>
    <t>莫自明</t>
  </si>
  <si>
    <t>莫良兵</t>
  </si>
  <si>
    <t>黄利新</t>
  </si>
  <si>
    <t>七队</t>
  </si>
  <si>
    <t>黄利忠</t>
  </si>
  <si>
    <t>黄善军</t>
  </si>
  <si>
    <t>黄善勤</t>
  </si>
  <si>
    <t>黄善元</t>
  </si>
  <si>
    <t>黄善则</t>
  </si>
  <si>
    <t>黄玉玲</t>
  </si>
  <si>
    <t>黄增余</t>
  </si>
  <si>
    <t>李再伟</t>
  </si>
  <si>
    <t>刘学廷</t>
  </si>
  <si>
    <t>莫江</t>
  </si>
  <si>
    <t>莫静</t>
  </si>
  <si>
    <t>莫善飞</t>
  </si>
  <si>
    <t>莫善礼</t>
  </si>
  <si>
    <t>莫生国</t>
  </si>
  <si>
    <t>莫生平</t>
  </si>
  <si>
    <t>莫永东</t>
  </si>
  <si>
    <t>莫永新</t>
  </si>
  <si>
    <t>莫玉龙</t>
  </si>
  <si>
    <t>王学珍</t>
  </si>
  <si>
    <t>吴善江</t>
  </si>
  <si>
    <t>吴善平</t>
  </si>
  <si>
    <t>闫万华</t>
  </si>
  <si>
    <t>闫万林</t>
  </si>
  <si>
    <t>葛继红</t>
  </si>
  <si>
    <t>黄善成</t>
  </si>
  <si>
    <t>黄善宁</t>
  </si>
  <si>
    <t>黄善庆</t>
  </si>
  <si>
    <t>黄月兰</t>
  </si>
  <si>
    <t>李再红</t>
  </si>
  <si>
    <t>莫海东</t>
  </si>
  <si>
    <t>莫良金</t>
  </si>
  <si>
    <t>莫善清</t>
  </si>
  <si>
    <t>莫生明</t>
  </si>
  <si>
    <t xml:space="preserve">王桂芳
</t>
  </si>
  <si>
    <t>莫永宁</t>
  </si>
  <si>
    <t>吴占龙</t>
  </si>
  <si>
    <t>莫善志</t>
  </si>
  <si>
    <t>莫生成</t>
  </si>
  <si>
    <t>莫良忠</t>
  </si>
  <si>
    <t>李俊升</t>
  </si>
  <si>
    <t>葛继承</t>
  </si>
  <si>
    <t>葛继军</t>
  </si>
  <si>
    <t>葛鹏飞</t>
  </si>
  <si>
    <t>黄利华</t>
  </si>
  <si>
    <t>黄利明</t>
  </si>
  <si>
    <t>莫海兵</t>
  </si>
  <si>
    <t>莫海波</t>
  </si>
  <si>
    <t>莫海磊</t>
  </si>
  <si>
    <t>莫海亮</t>
  </si>
  <si>
    <t>莫良成</t>
  </si>
  <si>
    <t>莫良聪</t>
  </si>
  <si>
    <t>莫良国</t>
  </si>
  <si>
    <t>莫良宏</t>
  </si>
  <si>
    <t>莫良进</t>
  </si>
  <si>
    <t>莫良俊</t>
  </si>
  <si>
    <t>莫良胜</t>
  </si>
  <si>
    <t>莫良涛</t>
  </si>
  <si>
    <t>莫善吉</t>
  </si>
  <si>
    <t>赵凯</t>
  </si>
  <si>
    <t>闫万军</t>
  </si>
  <si>
    <t>莫阳</t>
  </si>
  <si>
    <t>黄丽娟</t>
  </si>
  <si>
    <t>八队</t>
  </si>
  <si>
    <t>黄利红</t>
  </si>
  <si>
    <t>黄善兵</t>
  </si>
  <si>
    <t>黄善波</t>
  </si>
  <si>
    <t>黄善会</t>
  </si>
  <si>
    <t>黄善涛</t>
  </si>
  <si>
    <t>黄善文</t>
  </si>
  <si>
    <t>黄增华</t>
  </si>
  <si>
    <t>李克林</t>
  </si>
  <si>
    <t>李淑莲</t>
  </si>
  <si>
    <t>李学佳</t>
  </si>
  <si>
    <t>李耀荣</t>
  </si>
  <si>
    <t>李再东</t>
  </si>
  <si>
    <t>李再锋</t>
  </si>
  <si>
    <t>李再国</t>
  </si>
  <si>
    <t>李再军</t>
  </si>
  <si>
    <t>李再科</t>
  </si>
  <si>
    <t>李再明</t>
  </si>
  <si>
    <t>李再华</t>
  </si>
  <si>
    <t xml:space="preserve">郑红霞   </t>
  </si>
  <si>
    <t>刘斌去世地力补贴补贴给妻子郑红霞</t>
  </si>
  <si>
    <t>刘华</t>
  </si>
  <si>
    <t>刘天伏去世地力补贴补贴给儿子刘华</t>
  </si>
  <si>
    <t>刘佩超</t>
  </si>
  <si>
    <t>刘天栋</t>
  </si>
  <si>
    <t>刘天华</t>
  </si>
  <si>
    <t>刘天明</t>
  </si>
  <si>
    <t>刘天柱</t>
  </si>
  <si>
    <t>刘学兵</t>
  </si>
  <si>
    <t>刘学川</t>
  </si>
  <si>
    <t>刘学东</t>
  </si>
  <si>
    <t>刘学红</t>
  </si>
  <si>
    <t>刘学科</t>
  </si>
  <si>
    <t>刘学武</t>
  </si>
  <si>
    <t>莫海科</t>
  </si>
  <si>
    <t>田月琴</t>
  </si>
  <si>
    <t>王菊红</t>
  </si>
  <si>
    <t>王秀琴</t>
  </si>
  <si>
    <t>王月霞</t>
  </si>
  <si>
    <t>范惠萍</t>
  </si>
  <si>
    <t>九队</t>
  </si>
  <si>
    <t>贾会兰</t>
  </si>
  <si>
    <t>李凤龙</t>
  </si>
  <si>
    <t>李光虎</t>
  </si>
  <si>
    <t>李光华</t>
  </si>
  <si>
    <t>李光龙</t>
  </si>
  <si>
    <t>李光明</t>
  </si>
  <si>
    <t xml:space="preserve">李光明（李吉存） </t>
  </si>
  <si>
    <t>李光孝</t>
  </si>
  <si>
    <t>李光忠</t>
  </si>
  <si>
    <t>李广东</t>
  </si>
  <si>
    <t>李广军</t>
  </si>
  <si>
    <t>李红梅</t>
  </si>
  <si>
    <t>李吉国</t>
  </si>
  <si>
    <t>0.87在步口桥</t>
  </si>
  <si>
    <t>李吉红</t>
  </si>
  <si>
    <t>李吉龙</t>
  </si>
  <si>
    <t>李吉宁</t>
  </si>
  <si>
    <t>李吉平</t>
  </si>
  <si>
    <t>李吉新</t>
  </si>
  <si>
    <t>李克东</t>
  </si>
  <si>
    <t>李克明</t>
  </si>
  <si>
    <t>李立军</t>
  </si>
  <si>
    <t xml:space="preserve">李立军   </t>
  </si>
  <si>
    <t>父亲李光来去世，打给儿子</t>
  </si>
  <si>
    <t>李生兵</t>
  </si>
  <si>
    <t>李生财</t>
  </si>
  <si>
    <t>李生年</t>
  </si>
  <si>
    <t>李生润</t>
  </si>
  <si>
    <t>李生元</t>
  </si>
  <si>
    <t>李新军</t>
  </si>
  <si>
    <t>李兴国</t>
  </si>
  <si>
    <t>李学标</t>
  </si>
  <si>
    <t>李学超</t>
  </si>
  <si>
    <t>李学祥</t>
  </si>
  <si>
    <t>李耀兵</t>
  </si>
  <si>
    <t>李耀军</t>
  </si>
  <si>
    <t>李耀庆</t>
  </si>
  <si>
    <t>李耀升</t>
  </si>
  <si>
    <t>李耀威</t>
  </si>
  <si>
    <t>李耀文</t>
  </si>
  <si>
    <t>李耀武</t>
  </si>
  <si>
    <t>李耀祥</t>
  </si>
  <si>
    <t>李耀志</t>
  </si>
  <si>
    <t>李再仁</t>
  </si>
  <si>
    <t xml:space="preserve">刘梅
</t>
  </si>
  <si>
    <t>马爱琴</t>
  </si>
  <si>
    <t>马永芳</t>
  </si>
  <si>
    <t>莫定有</t>
  </si>
  <si>
    <t>莫良文</t>
  </si>
  <si>
    <t>莫良云</t>
  </si>
  <si>
    <t>莫清军</t>
  </si>
  <si>
    <t>吴忠流转集体1.45加到2024年</t>
  </si>
  <si>
    <t>莫清文</t>
  </si>
  <si>
    <t>秦秀英</t>
  </si>
  <si>
    <t>徐桂兰</t>
  </si>
  <si>
    <t>徐芝兰</t>
  </si>
  <si>
    <t>任学琴</t>
  </si>
  <si>
    <t>莫良栋</t>
  </si>
  <si>
    <t>李玉英</t>
  </si>
  <si>
    <t>李文</t>
  </si>
  <si>
    <t>李学仁</t>
  </si>
  <si>
    <t>李光福</t>
  </si>
  <si>
    <t>李耀虎</t>
  </si>
  <si>
    <t>李光兴</t>
  </si>
  <si>
    <t>平罗县城关镇2023年三闸村耕地地力保护补贴资金发放名册</t>
  </si>
  <si>
    <t xml:space="preserve">乡镇（盖章）:平罗县城关镇人民政府                                                               村（盖章）：三闸村 </t>
  </si>
  <si>
    <t>徐兴国</t>
  </si>
  <si>
    <t>三闸1队</t>
  </si>
  <si>
    <t>顾万顺</t>
  </si>
  <si>
    <t>顾小旺</t>
  </si>
  <si>
    <t>徐新军</t>
  </si>
  <si>
    <t>万新平</t>
  </si>
  <si>
    <t>徐会霞</t>
  </si>
  <si>
    <t>顾万祥</t>
  </si>
  <si>
    <t>交警队绿化带占用，减0.88亩</t>
  </si>
  <si>
    <t>顾学华</t>
  </si>
  <si>
    <t>顾惠民</t>
  </si>
  <si>
    <t>朱光林</t>
  </si>
  <si>
    <t>万光其</t>
  </si>
  <si>
    <t>万建国</t>
  </si>
  <si>
    <t>万治国</t>
  </si>
  <si>
    <t>石发明</t>
  </si>
  <si>
    <t>石发荣</t>
  </si>
  <si>
    <t>万海波</t>
  </si>
  <si>
    <t>朱全孝</t>
  </si>
  <si>
    <t>朱元</t>
  </si>
  <si>
    <t>万光彦</t>
  </si>
  <si>
    <t>朱光兵</t>
  </si>
  <si>
    <t>任学玲</t>
  </si>
  <si>
    <t>顾毅</t>
  </si>
  <si>
    <t>顾学文</t>
  </si>
  <si>
    <t>户主死亡，将名下耕地地力保护补贴转与儿子顾学文名下    销户</t>
  </si>
  <si>
    <t>顾万川</t>
  </si>
  <si>
    <t>万海明</t>
  </si>
  <si>
    <t>顾风萍</t>
  </si>
  <si>
    <t>杨春霞</t>
  </si>
  <si>
    <t>顾兆锋</t>
  </si>
  <si>
    <t>顾兆祥</t>
  </si>
  <si>
    <t>顾学礼</t>
  </si>
  <si>
    <t>万光祥</t>
  </si>
  <si>
    <t>万光军</t>
  </si>
  <si>
    <t>万光国</t>
  </si>
  <si>
    <t>万海龙</t>
  </si>
  <si>
    <t>万光兵</t>
  </si>
  <si>
    <t>顾新平</t>
  </si>
  <si>
    <t>王兴云</t>
  </si>
  <si>
    <t>顾学兵</t>
  </si>
  <si>
    <t>顾学明</t>
  </si>
  <si>
    <t>顾建华</t>
  </si>
  <si>
    <t>紫海成</t>
  </si>
  <si>
    <t>刘正云</t>
  </si>
  <si>
    <t>周保强</t>
  </si>
  <si>
    <t>龚学梅</t>
  </si>
  <si>
    <t>龚春龙</t>
  </si>
  <si>
    <t>龚立兵</t>
  </si>
  <si>
    <t>杨惠萍</t>
  </si>
  <si>
    <t>周保生</t>
  </si>
  <si>
    <t>顾小威</t>
  </si>
  <si>
    <t>万志刚</t>
  </si>
  <si>
    <t>顾亮</t>
  </si>
  <si>
    <t>王风琴</t>
  </si>
  <si>
    <t>万如鹏</t>
  </si>
  <si>
    <t>郭金花</t>
  </si>
  <si>
    <t>朱丰</t>
  </si>
  <si>
    <t>顾学军</t>
  </si>
  <si>
    <t>顾丽君</t>
  </si>
  <si>
    <t>万光耀</t>
  </si>
  <si>
    <t>万乐</t>
  </si>
  <si>
    <t>万健</t>
  </si>
  <si>
    <t>李兰英</t>
  </si>
  <si>
    <t>顾骋</t>
  </si>
  <si>
    <t>顾强</t>
  </si>
  <si>
    <t>顾万云</t>
  </si>
  <si>
    <t>刘海莲</t>
  </si>
  <si>
    <t>丈夫张占江死亡将耕地地力保护补贴转到妻子名下</t>
  </si>
  <si>
    <t>顾建设</t>
  </si>
  <si>
    <t>余秀芸</t>
  </si>
  <si>
    <t>丈夫王万伏死亡将名下耕地地力保护转到妻子名下</t>
  </si>
  <si>
    <t>万光伏</t>
  </si>
  <si>
    <t>朱东</t>
  </si>
  <si>
    <t>万光林</t>
  </si>
  <si>
    <t>万翔</t>
  </si>
  <si>
    <t>顾学红</t>
  </si>
  <si>
    <t>顾学志</t>
  </si>
  <si>
    <t>龚惠琴</t>
  </si>
  <si>
    <t>顾永亮</t>
  </si>
  <si>
    <t>顾宁</t>
  </si>
  <si>
    <t>马凤云</t>
  </si>
  <si>
    <t>顾万伏</t>
  </si>
  <si>
    <t>贺海龙</t>
  </si>
  <si>
    <t>杨华兵</t>
  </si>
  <si>
    <t>征地1.55亩</t>
  </si>
  <si>
    <t>顾兆清</t>
  </si>
  <si>
    <t>万学志</t>
  </si>
  <si>
    <t>顾学鹏</t>
  </si>
  <si>
    <t>万明志</t>
  </si>
  <si>
    <t>朱全忠</t>
  </si>
  <si>
    <t>徐秀芳</t>
  </si>
  <si>
    <t>万建军</t>
  </si>
  <si>
    <t>顾兴伏</t>
  </si>
  <si>
    <t>顾风琴</t>
  </si>
  <si>
    <t>顾永锋</t>
  </si>
  <si>
    <t>贺玉芳</t>
  </si>
  <si>
    <t>顾兆文</t>
  </si>
  <si>
    <t>刘力平</t>
  </si>
  <si>
    <t>刘正华</t>
  </si>
  <si>
    <t>刘立明</t>
  </si>
  <si>
    <t>顾新华</t>
  </si>
  <si>
    <t>焦桂梅</t>
  </si>
  <si>
    <t>顾学林</t>
  </si>
  <si>
    <t>顾兆洪</t>
  </si>
  <si>
    <t>石发祥</t>
  </si>
  <si>
    <t>顾纬亮</t>
  </si>
  <si>
    <t>张彩琴</t>
  </si>
  <si>
    <t>顾永刚</t>
  </si>
  <si>
    <t>朱伟</t>
  </si>
  <si>
    <t>顾兆才</t>
  </si>
  <si>
    <t>万光荣</t>
  </si>
  <si>
    <t>顾晓军</t>
  </si>
  <si>
    <t>顾力军</t>
  </si>
  <si>
    <t>杨华</t>
  </si>
  <si>
    <t>周学梅</t>
  </si>
  <si>
    <t>张志勇</t>
  </si>
  <si>
    <t>顾瑞</t>
  </si>
  <si>
    <t>顾微</t>
  </si>
  <si>
    <t>万光明</t>
  </si>
  <si>
    <t>万鹏</t>
  </si>
  <si>
    <t>万明伏</t>
  </si>
  <si>
    <t>顾海波</t>
  </si>
  <si>
    <t>吴乐</t>
  </si>
  <si>
    <t>三闸2队</t>
  </si>
  <si>
    <t>段刚</t>
  </si>
  <si>
    <t>段志军</t>
  </si>
  <si>
    <t>曹淑霞</t>
  </si>
  <si>
    <t>司全仁</t>
  </si>
  <si>
    <t>吴彦海</t>
  </si>
  <si>
    <t>许学英</t>
  </si>
  <si>
    <t>吴东</t>
  </si>
  <si>
    <t>吴辉</t>
  </si>
  <si>
    <t>杨静</t>
  </si>
  <si>
    <t>吴立军</t>
  </si>
  <si>
    <t>吴建涛</t>
  </si>
  <si>
    <t>杨兴福</t>
  </si>
  <si>
    <t>杨义</t>
  </si>
  <si>
    <t>陈学贵</t>
  </si>
  <si>
    <t>余翠花</t>
  </si>
  <si>
    <t>杨长青</t>
  </si>
  <si>
    <t>车立平</t>
  </si>
  <si>
    <t>吴亮</t>
  </si>
  <si>
    <t>吴建勋</t>
  </si>
  <si>
    <t>吴涛</t>
  </si>
  <si>
    <t>吴建权</t>
  </si>
  <si>
    <t>吴建波</t>
  </si>
  <si>
    <t>万学军</t>
  </si>
  <si>
    <t>杨新安</t>
  </si>
  <si>
    <t>雷平</t>
  </si>
  <si>
    <t>高海林</t>
  </si>
  <si>
    <t>高海兵</t>
  </si>
  <si>
    <t>车立成</t>
  </si>
  <si>
    <t>吴长有</t>
  </si>
  <si>
    <t>秦文胜</t>
  </si>
  <si>
    <t>杨永虎</t>
  </si>
  <si>
    <t>杨彪</t>
  </si>
  <si>
    <t>杨群</t>
  </si>
  <si>
    <t>经核查2.5亩地不享受耕地地力保护补贴</t>
  </si>
  <si>
    <t>吴立峰</t>
  </si>
  <si>
    <t>张惠芳</t>
  </si>
  <si>
    <t>吴红军</t>
  </si>
  <si>
    <t>杨安原</t>
  </si>
  <si>
    <t>王爱红</t>
  </si>
  <si>
    <t>吴长录</t>
  </si>
  <si>
    <t>陈建国</t>
  </si>
  <si>
    <t xml:space="preserve">户主陈万江死亡，将名耕地地力保护补贴转到儿子陈建国名下 </t>
  </si>
  <si>
    <t>史俊</t>
  </si>
  <si>
    <t>段进虎</t>
  </si>
  <si>
    <t>吴建平</t>
  </si>
  <si>
    <t>吴建刚</t>
  </si>
  <si>
    <t>张利英</t>
  </si>
  <si>
    <t>吴长华</t>
  </si>
  <si>
    <t>陈学龙</t>
  </si>
  <si>
    <t>杨林</t>
  </si>
  <si>
    <t>杨明</t>
  </si>
  <si>
    <t>杨永生</t>
  </si>
  <si>
    <t>万生荣</t>
  </si>
  <si>
    <t>段红兵</t>
  </si>
  <si>
    <t>吴锋</t>
  </si>
  <si>
    <t>万光录</t>
  </si>
  <si>
    <t>史学忠</t>
  </si>
  <si>
    <t>杨青山</t>
  </si>
  <si>
    <t>杨峰</t>
  </si>
  <si>
    <t>吴彦清</t>
  </si>
  <si>
    <t>杨平原</t>
  </si>
  <si>
    <t>顾永龙</t>
  </si>
  <si>
    <t>吴彦伏</t>
  </si>
  <si>
    <t>吴彦平</t>
  </si>
  <si>
    <t>吴立成</t>
  </si>
  <si>
    <t>吴海生</t>
  </si>
  <si>
    <t>石金连</t>
  </si>
  <si>
    <t>汪秀芳</t>
  </si>
  <si>
    <t>方秀伟</t>
  </si>
  <si>
    <t>杨海山</t>
  </si>
  <si>
    <t>史学文</t>
  </si>
  <si>
    <t>罗玉兰</t>
  </si>
  <si>
    <t>吴彦明</t>
  </si>
  <si>
    <t>车发国</t>
  </si>
  <si>
    <t>张月春</t>
  </si>
  <si>
    <t>车辉</t>
  </si>
  <si>
    <t>薛秀兰</t>
  </si>
  <si>
    <t>段进仁</t>
  </si>
  <si>
    <t>任玉兰</t>
  </si>
  <si>
    <t>田桂霞</t>
  </si>
  <si>
    <t>万学云</t>
  </si>
  <si>
    <t>万学忠</t>
  </si>
  <si>
    <t>史学仁</t>
  </si>
  <si>
    <t>万生祥</t>
  </si>
  <si>
    <t>万飞</t>
  </si>
  <si>
    <t>段新国</t>
  </si>
  <si>
    <t>杨少元</t>
  </si>
  <si>
    <t>段进山</t>
  </si>
  <si>
    <t>万俊志</t>
  </si>
  <si>
    <t>吴学祥</t>
  </si>
  <si>
    <t>杨海</t>
  </si>
  <si>
    <t>段兴明</t>
  </si>
  <si>
    <t>段玉</t>
  </si>
  <si>
    <t>杨海玉</t>
  </si>
  <si>
    <t>吴龙</t>
  </si>
  <si>
    <t>段红军</t>
  </si>
  <si>
    <t>万生春</t>
  </si>
  <si>
    <t>段瑞</t>
  </si>
  <si>
    <t>段进海</t>
  </si>
  <si>
    <t>何兴平</t>
  </si>
  <si>
    <t>三闸3队</t>
  </si>
  <si>
    <t>李扬</t>
  </si>
  <si>
    <t>李进国</t>
  </si>
  <si>
    <t>何兴军</t>
  </si>
  <si>
    <t>李新建</t>
  </si>
  <si>
    <t>赵惠霞</t>
  </si>
  <si>
    <t>张超</t>
  </si>
  <si>
    <t>李永江</t>
  </si>
  <si>
    <t>李永胜</t>
  </si>
  <si>
    <t>李新云</t>
  </si>
  <si>
    <t>周光前</t>
  </si>
  <si>
    <t>周科</t>
  </si>
  <si>
    <t>白建军</t>
  </si>
  <si>
    <t>郭进华</t>
  </si>
  <si>
    <t>叶桂琴</t>
  </si>
  <si>
    <t>余石娟</t>
  </si>
  <si>
    <t>闻国江</t>
  </si>
  <si>
    <t>张金寿</t>
  </si>
  <si>
    <t>何治民</t>
  </si>
  <si>
    <t>田风琴</t>
  </si>
  <si>
    <t>何光荣</t>
  </si>
  <si>
    <t>何军杰</t>
  </si>
  <si>
    <t>王嘉昊</t>
  </si>
  <si>
    <t>何云杰</t>
  </si>
  <si>
    <t>李怀荣</t>
  </si>
  <si>
    <t>何志华</t>
  </si>
  <si>
    <t>李新福</t>
  </si>
  <si>
    <t>张金录</t>
  </si>
  <si>
    <t>张进学</t>
  </si>
  <si>
    <t>何磊</t>
  </si>
  <si>
    <t>王会忠</t>
  </si>
  <si>
    <t>王红兵</t>
  </si>
  <si>
    <t>尹淑琴</t>
  </si>
  <si>
    <t>白建新</t>
  </si>
  <si>
    <t>何红杰</t>
  </si>
  <si>
    <t>张金川</t>
  </si>
  <si>
    <t>闻国山</t>
  </si>
  <si>
    <t>张金明</t>
  </si>
  <si>
    <t>何兵</t>
  </si>
  <si>
    <t>何光杰</t>
  </si>
  <si>
    <t>李怀智</t>
  </si>
  <si>
    <t>李欢</t>
  </si>
  <si>
    <t>李新宁</t>
  </si>
  <si>
    <t>李乐</t>
  </si>
  <si>
    <t>何志伟</t>
  </si>
  <si>
    <t>何志龙</t>
  </si>
  <si>
    <t>李永山</t>
  </si>
  <si>
    <t>贺淑君</t>
  </si>
  <si>
    <t>李亮</t>
  </si>
  <si>
    <t>闻国海</t>
  </si>
  <si>
    <t>何麟</t>
  </si>
  <si>
    <t>夏全兴</t>
  </si>
  <si>
    <t>三闸4队</t>
  </si>
  <si>
    <t>白立军</t>
  </si>
  <si>
    <t>白新玲</t>
  </si>
  <si>
    <t>何自成</t>
  </si>
  <si>
    <t>孙怀胜</t>
  </si>
  <si>
    <t>孙怀军</t>
  </si>
  <si>
    <t>孙勇</t>
  </si>
  <si>
    <t>王明才</t>
  </si>
  <si>
    <t>何柳</t>
  </si>
  <si>
    <t>王琪</t>
  </si>
  <si>
    <t>孙怀兵</t>
  </si>
  <si>
    <t>夏常宝</t>
  </si>
  <si>
    <t>张冬玲</t>
  </si>
  <si>
    <t>丈夫白海军死亡，现将名下地力耕地保护补贴转到妻子张冬玲名下。</t>
  </si>
  <si>
    <t>张凤勤</t>
  </si>
  <si>
    <t>安长寿</t>
  </si>
  <si>
    <t>何自宁</t>
  </si>
  <si>
    <t>夏彦虎</t>
  </si>
  <si>
    <t>胡泽华</t>
  </si>
  <si>
    <t>胡文志</t>
  </si>
  <si>
    <t>胡立军</t>
  </si>
  <si>
    <t>夏长荣</t>
  </si>
  <si>
    <t>王志华</t>
  </si>
  <si>
    <t>王玉明</t>
  </si>
  <si>
    <t>何子凡</t>
  </si>
  <si>
    <t>何万德去世，将名下耕地地块保护补贴转到孙子何子凡名下</t>
  </si>
  <si>
    <t>何玉虎</t>
  </si>
  <si>
    <t>周新平</t>
  </si>
  <si>
    <t>何建国</t>
  </si>
  <si>
    <t>夏余旗</t>
  </si>
  <si>
    <t>张光林</t>
  </si>
  <si>
    <t>张进才</t>
  </si>
  <si>
    <t>张光红</t>
  </si>
  <si>
    <t>胡文学</t>
  </si>
  <si>
    <t>胡文才</t>
  </si>
  <si>
    <t>周新云</t>
  </si>
  <si>
    <t>王玉川</t>
  </si>
  <si>
    <t>王欢</t>
  </si>
  <si>
    <t>王超</t>
  </si>
  <si>
    <t>夏余民</t>
  </si>
  <si>
    <t>夏福麟</t>
  </si>
  <si>
    <t>何为</t>
  </si>
  <si>
    <t>许惠萍</t>
  </si>
  <si>
    <t>卢惠霞</t>
  </si>
  <si>
    <t>何升</t>
  </si>
  <si>
    <t>三闸5队</t>
  </si>
  <si>
    <t>何玉海</t>
  </si>
  <si>
    <t>何彦龙</t>
  </si>
  <si>
    <t>何彦文</t>
  </si>
  <si>
    <t>何志威</t>
  </si>
  <si>
    <t>何志新</t>
  </si>
  <si>
    <t>何伏祥</t>
  </si>
  <si>
    <t>何伟</t>
  </si>
  <si>
    <t>何玉荣</t>
  </si>
  <si>
    <t>金立存</t>
  </si>
  <si>
    <t>何玉省</t>
  </si>
  <si>
    <t>何彦军</t>
  </si>
  <si>
    <t>何宗才</t>
  </si>
  <si>
    <t>何宗明</t>
  </si>
  <si>
    <t>张河</t>
  </si>
  <si>
    <t>何良山</t>
  </si>
  <si>
    <t>何彦江</t>
  </si>
  <si>
    <t>何彦飞</t>
  </si>
  <si>
    <t>何玉江</t>
  </si>
  <si>
    <t>何良忠于2023年1月7日去世，变更户主为何玉江</t>
  </si>
  <si>
    <t>何福才</t>
  </si>
  <si>
    <t>何涛</t>
  </si>
  <si>
    <t>何玉祥</t>
  </si>
  <si>
    <t>何柏良</t>
  </si>
  <si>
    <t>何志</t>
  </si>
  <si>
    <t>何宗利</t>
  </si>
  <si>
    <t>何良金</t>
  </si>
  <si>
    <t>何玉文</t>
  </si>
  <si>
    <t>雍长生</t>
  </si>
  <si>
    <t>何金龙</t>
  </si>
  <si>
    <t>何金宏</t>
  </si>
  <si>
    <t>何金平</t>
  </si>
  <si>
    <t>何宗仁</t>
  </si>
  <si>
    <t>何玉山</t>
  </si>
  <si>
    <t>何宗礼</t>
  </si>
  <si>
    <t>闫治国</t>
  </si>
  <si>
    <t>何小江</t>
  </si>
  <si>
    <t>三闸6队</t>
  </si>
  <si>
    <t>何玉全</t>
  </si>
  <si>
    <t>刘海英</t>
  </si>
  <si>
    <t>何玉书</t>
  </si>
  <si>
    <t>何宗宝</t>
  </si>
  <si>
    <t>何占云</t>
  </si>
  <si>
    <t>何玉年</t>
  </si>
  <si>
    <t>何春虎</t>
  </si>
  <si>
    <t>何雷</t>
  </si>
  <si>
    <t>何玉奇</t>
  </si>
  <si>
    <t>何超</t>
  </si>
  <si>
    <t>何俊</t>
  </si>
  <si>
    <t>何学林</t>
  </si>
  <si>
    <t>何小虎</t>
  </si>
  <si>
    <t>何学明</t>
  </si>
  <si>
    <t>何学岗</t>
  </si>
  <si>
    <t>何建斌</t>
  </si>
  <si>
    <t>任月英</t>
  </si>
  <si>
    <t>何宗海</t>
  </si>
  <si>
    <t>何立宁</t>
  </si>
  <si>
    <t>何立亭</t>
  </si>
  <si>
    <t>雍长寿</t>
  </si>
  <si>
    <t>雍振兴</t>
  </si>
  <si>
    <t>何建礼</t>
  </si>
  <si>
    <t>何红伟</t>
  </si>
  <si>
    <t>李振忠</t>
  </si>
  <si>
    <t>何玉兵</t>
  </si>
  <si>
    <t>何鹏</t>
  </si>
  <si>
    <t>何学成</t>
  </si>
  <si>
    <t>何学宁</t>
  </si>
  <si>
    <t>何学军</t>
  </si>
  <si>
    <t>张荣</t>
  </si>
  <si>
    <t>何占林</t>
  </si>
  <si>
    <t>何占福</t>
  </si>
  <si>
    <t>张文新</t>
  </si>
  <si>
    <t>何立文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</si>
</sst>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_);\(0.00\)"/>
  </numFmts>
  <fonts count="66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8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sz val="11"/>
      <color rgb="FF000000"/>
      <name val="宋体"/>
      <charset val="0"/>
    </font>
    <font>
      <sz val="8"/>
      <color rgb="FF000000"/>
      <name val="宋体"/>
      <charset val="0"/>
    </font>
    <font>
      <sz val="8"/>
      <color theme="1"/>
      <name val="宋体"/>
      <charset val="134"/>
    </font>
    <font>
      <sz val="11"/>
      <name val="宋体"/>
      <charset val="0"/>
    </font>
    <font>
      <sz val="8"/>
      <name val="宋体"/>
      <charset val="134"/>
    </font>
    <font>
      <sz val="12"/>
      <name val="宋体"/>
      <charset val="134"/>
    </font>
    <font>
      <b/>
      <sz val="12"/>
      <color theme="1"/>
      <name val="Times New Roman"/>
      <charset val="0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0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  <font>
      <b/>
      <sz val="9"/>
      <color rgb="FF000000"/>
      <name val="宋体"/>
      <charset val="0"/>
    </font>
    <font>
      <sz val="8"/>
      <color indexed="8"/>
      <name val="宋体"/>
      <charset val="134"/>
    </font>
    <font>
      <b/>
      <sz val="9"/>
      <color theme="1"/>
      <name val="宋体"/>
      <charset val="0"/>
    </font>
    <font>
      <sz val="9"/>
      <color theme="1"/>
      <name val="宋体"/>
      <charset val="0"/>
    </font>
    <font>
      <b/>
      <sz val="22"/>
      <color theme="1"/>
      <name val="宋体"/>
      <charset val="134"/>
    </font>
    <font>
      <b/>
      <sz val="9"/>
      <color theme="1"/>
      <name val="宋体"/>
      <charset val="134"/>
    </font>
    <font>
      <sz val="11"/>
      <color indexed="63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3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0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45" fillId="0" borderId="0"/>
    <xf numFmtId="42" fontId="0" fillId="0" borderId="0" applyFon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7" fillId="0" borderId="7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8" fillId="12" borderId="9" applyNumberFormat="0" applyAlignment="0" applyProtection="0">
      <alignment vertical="center"/>
    </xf>
    <xf numFmtId="0" fontId="59" fillId="12" borderId="5" applyNumberFormat="0" applyAlignment="0" applyProtection="0">
      <alignment vertical="center"/>
    </xf>
    <xf numFmtId="0" fontId="60" fillId="13" borderId="10" applyNumberForma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2" fillId="0" borderId="0"/>
    <xf numFmtId="0" fontId="63" fillId="0" borderId="12" applyNumberFormat="0" applyFill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176" fontId="0" fillId="0" borderId="0" xfId="0" applyNumberFormat="1" applyFill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18" fillId="0" borderId="0" xfId="0" applyFont="1" applyFill="1" applyAlignment="1"/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176" fontId="21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/>
    <xf numFmtId="176" fontId="19" fillId="0" borderId="0" xfId="0" applyNumberFormat="1" applyFont="1" applyFill="1" applyAlignment="1"/>
    <xf numFmtId="0" fontId="0" fillId="0" borderId="0" xfId="0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29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9" fillId="0" borderId="0" xfId="0" applyFont="1" applyFill="1" applyAlignment="1"/>
    <xf numFmtId="0" fontId="0" fillId="0" borderId="0" xfId="0" applyFill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176" fontId="32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justify" vertical="center" wrapText="1"/>
    </xf>
    <xf numFmtId="176" fontId="25" fillId="0" borderId="0" xfId="0" applyNumberFormat="1" applyFont="1" applyFill="1" applyBorder="1" applyAlignment="1">
      <alignment horizontal="justify" vertical="center" wrapText="1"/>
    </xf>
    <xf numFmtId="0" fontId="26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176" fontId="3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37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176" fontId="25" fillId="0" borderId="0" xfId="0" applyNumberFormat="1" applyFont="1" applyFill="1" applyAlignment="1"/>
    <xf numFmtId="0" fontId="38" fillId="0" borderId="0" xfId="0" applyFont="1" applyFill="1" applyAlignment="1"/>
    <xf numFmtId="4" fontId="10" fillId="0" borderId="1" xfId="0" applyNumberFormat="1" applyFont="1" applyFill="1" applyBorder="1" applyAlignment="1">
      <alignment horizontal="center" vertical="center" shrinkToFit="1"/>
    </xf>
    <xf numFmtId="178" fontId="0" fillId="0" borderId="0" xfId="0" applyNumberFormat="1" applyFill="1" applyAlignment="1"/>
    <xf numFmtId="178" fontId="4" fillId="0" borderId="0" xfId="0" applyNumberFormat="1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shrinkToFit="1"/>
    </xf>
    <xf numFmtId="49" fontId="10" fillId="0" borderId="3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178" fontId="25" fillId="0" borderId="1" xfId="0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 shrinkToFit="1"/>
    </xf>
    <xf numFmtId="0" fontId="40" fillId="0" borderId="0" xfId="0" applyFont="1" applyFill="1" applyAlignment="1"/>
    <xf numFmtId="0" fontId="41" fillId="0" borderId="0" xfId="0" applyFont="1" applyFill="1" applyAlignment="1"/>
    <xf numFmtId="178" fontId="0" fillId="0" borderId="0" xfId="0" applyNumberFormat="1" applyFill="1" applyAlignment="1">
      <alignment horizontal="center"/>
    </xf>
    <xf numFmtId="178" fontId="21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176" fontId="42" fillId="0" borderId="1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3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76" fontId="10" fillId="0" borderId="1" xfId="51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9" fontId="44" fillId="0" borderId="0" xfId="0" applyNumberFormat="1" applyFont="1" applyFill="1" applyAlignment="1"/>
    <xf numFmtId="176" fontId="2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常规_农户信息登记表_9_资金发放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5"/>
  <sheetViews>
    <sheetView topLeftCell="A2" workbookViewId="0">
      <selection activeCell="A1" sqref="A1:G1"/>
    </sheetView>
  </sheetViews>
  <sheetFormatPr defaultColWidth="9" defaultRowHeight="13.5" outlineLevelCol="6"/>
  <cols>
    <col min="1" max="1" width="5.55833333333333" style="131" customWidth="1"/>
    <col min="2" max="4" width="19.375" style="1" customWidth="1"/>
    <col min="5" max="5" width="19.375" style="146" customWidth="1"/>
    <col min="6" max="6" width="19.375" style="1" customWidth="1"/>
    <col min="7" max="7" width="13.6666666666667" style="36" customWidth="1"/>
    <col min="8" max="16384" width="9" style="1"/>
  </cols>
  <sheetData>
    <row r="1" s="1" customFormat="1" ht="36.95" customHeight="1" spans="1:7">
      <c r="A1" s="132" t="s">
        <v>0</v>
      </c>
      <c r="B1" s="6"/>
      <c r="C1" s="6"/>
      <c r="D1" s="6"/>
      <c r="E1" s="132"/>
      <c r="F1" s="6"/>
      <c r="G1" s="71"/>
    </row>
    <row r="2" s="68" customFormat="1" ht="35" customHeight="1" spans="1:7">
      <c r="A2" s="147" t="s">
        <v>1</v>
      </c>
      <c r="B2" s="73"/>
      <c r="C2" s="73"/>
      <c r="D2" s="73"/>
      <c r="E2" s="133"/>
      <c r="F2" s="73"/>
      <c r="G2" s="148"/>
    </row>
    <row r="3" s="144" customFormat="1" ht="39" customHeight="1" spans="1:7">
      <c r="A3" s="134" t="s">
        <v>2</v>
      </c>
      <c r="B3" s="14" t="s">
        <v>3</v>
      </c>
      <c r="C3" s="14" t="s">
        <v>4</v>
      </c>
      <c r="D3" s="14" t="s">
        <v>5</v>
      </c>
      <c r="E3" s="134" t="s">
        <v>6</v>
      </c>
      <c r="F3" s="14" t="s">
        <v>7</v>
      </c>
      <c r="G3" s="149" t="s">
        <v>8</v>
      </c>
    </row>
    <row r="4" s="144" customFormat="1" ht="21" customHeight="1" spans="1:7">
      <c r="A4" s="150" t="s">
        <v>9</v>
      </c>
      <c r="B4" s="151"/>
      <c r="C4" s="14"/>
      <c r="D4" s="14">
        <f>SUM(D5:D553)</f>
        <v>5467.23</v>
      </c>
      <c r="E4" s="134">
        <v>75</v>
      </c>
      <c r="F4" s="14">
        <f>SUM(F5:F553)</f>
        <v>410042.25</v>
      </c>
      <c r="G4" s="149"/>
    </row>
    <row r="5" s="145" customFormat="1" ht="20" customHeight="1" spans="1:7">
      <c r="A5" s="152">
        <v>1</v>
      </c>
      <c r="B5" s="153" t="s">
        <v>10</v>
      </c>
      <c r="C5" s="101" t="s">
        <v>11</v>
      </c>
      <c r="D5" s="101">
        <v>4.37</v>
      </c>
      <c r="E5" s="154">
        <v>75</v>
      </c>
      <c r="F5" s="155">
        <f t="shared" ref="F5:F68" si="0">E5*D5</f>
        <v>327.75</v>
      </c>
      <c r="G5" s="156"/>
    </row>
    <row r="6" s="145" customFormat="1" ht="20" customHeight="1" spans="1:7">
      <c r="A6" s="152">
        <v>2</v>
      </c>
      <c r="B6" s="153" t="s">
        <v>12</v>
      </c>
      <c r="C6" s="101" t="s">
        <v>11</v>
      </c>
      <c r="D6" s="101">
        <v>24.41</v>
      </c>
      <c r="E6" s="154">
        <v>75</v>
      </c>
      <c r="F6" s="155">
        <f t="shared" si="0"/>
        <v>1830.75</v>
      </c>
      <c r="G6" s="156"/>
    </row>
    <row r="7" s="145" customFormat="1" ht="20" customHeight="1" spans="1:7">
      <c r="A7" s="152">
        <v>3</v>
      </c>
      <c r="B7" s="163" t="s">
        <v>13</v>
      </c>
      <c r="C7" s="99" t="s">
        <v>11</v>
      </c>
      <c r="D7" s="101">
        <v>3.14</v>
      </c>
      <c r="E7" s="154">
        <v>75</v>
      </c>
      <c r="F7" s="155">
        <f t="shared" si="0"/>
        <v>235.5</v>
      </c>
      <c r="G7" s="156"/>
    </row>
    <row r="8" s="145" customFormat="1" ht="20" customHeight="1" spans="1:7">
      <c r="A8" s="152">
        <v>4</v>
      </c>
      <c r="B8" s="153" t="s">
        <v>14</v>
      </c>
      <c r="C8" s="101" t="s">
        <v>11</v>
      </c>
      <c r="D8" s="101">
        <v>32.39</v>
      </c>
      <c r="E8" s="154">
        <v>75</v>
      </c>
      <c r="F8" s="155">
        <f t="shared" si="0"/>
        <v>2429.25</v>
      </c>
      <c r="G8" s="156"/>
    </row>
    <row r="9" s="145" customFormat="1" ht="20" customHeight="1" spans="1:7">
      <c r="A9" s="152">
        <v>5</v>
      </c>
      <c r="B9" s="153" t="s">
        <v>15</v>
      </c>
      <c r="C9" s="101" t="s">
        <v>11</v>
      </c>
      <c r="D9" s="101">
        <v>12.71</v>
      </c>
      <c r="E9" s="154">
        <v>75</v>
      </c>
      <c r="F9" s="155">
        <f t="shared" si="0"/>
        <v>953.25</v>
      </c>
      <c r="G9" s="156"/>
    </row>
    <row r="10" s="145" customFormat="1" ht="20" customHeight="1" spans="1:7">
      <c r="A10" s="152">
        <v>6</v>
      </c>
      <c r="B10" s="153" t="s">
        <v>16</v>
      </c>
      <c r="C10" s="101" t="s">
        <v>11</v>
      </c>
      <c r="D10" s="101">
        <v>30.98</v>
      </c>
      <c r="E10" s="154">
        <v>75</v>
      </c>
      <c r="F10" s="155">
        <f t="shared" si="0"/>
        <v>2323.5</v>
      </c>
      <c r="G10" s="156"/>
    </row>
    <row r="11" s="145" customFormat="1" ht="20" customHeight="1" spans="1:7">
      <c r="A11" s="152">
        <v>7</v>
      </c>
      <c r="B11" s="153" t="s">
        <v>17</v>
      </c>
      <c r="C11" s="101" t="s">
        <v>11</v>
      </c>
      <c r="D11" s="101">
        <v>8.77</v>
      </c>
      <c r="E11" s="154">
        <v>75</v>
      </c>
      <c r="F11" s="155">
        <f t="shared" si="0"/>
        <v>657.75</v>
      </c>
      <c r="G11" s="156"/>
    </row>
    <row r="12" s="145" customFormat="1" ht="20" customHeight="1" spans="1:7">
      <c r="A12" s="152">
        <v>8</v>
      </c>
      <c r="B12" s="153" t="s">
        <v>18</v>
      </c>
      <c r="C12" s="101" t="s">
        <v>11</v>
      </c>
      <c r="D12" s="101">
        <v>19.28</v>
      </c>
      <c r="E12" s="154">
        <v>75</v>
      </c>
      <c r="F12" s="155">
        <f t="shared" si="0"/>
        <v>1446</v>
      </c>
      <c r="G12" s="156"/>
    </row>
    <row r="13" s="145" customFormat="1" ht="20" customHeight="1" spans="1:7">
      <c r="A13" s="152">
        <v>9</v>
      </c>
      <c r="B13" s="153" t="s">
        <v>19</v>
      </c>
      <c r="C13" s="101" t="s">
        <v>11</v>
      </c>
      <c r="D13" s="101">
        <v>17.8</v>
      </c>
      <c r="E13" s="154">
        <v>75</v>
      </c>
      <c r="F13" s="155">
        <f t="shared" si="0"/>
        <v>1335</v>
      </c>
      <c r="G13" s="156"/>
    </row>
    <row r="14" s="145" customFormat="1" ht="20" customHeight="1" spans="1:7">
      <c r="A14" s="152">
        <v>10</v>
      </c>
      <c r="B14" s="153" t="s">
        <v>20</v>
      </c>
      <c r="C14" s="101" t="s">
        <v>11</v>
      </c>
      <c r="D14" s="101">
        <v>17.66</v>
      </c>
      <c r="E14" s="154">
        <v>75</v>
      </c>
      <c r="F14" s="155">
        <f t="shared" si="0"/>
        <v>1324.5</v>
      </c>
      <c r="G14" s="157"/>
    </row>
    <row r="15" s="145" customFormat="1" ht="20" customHeight="1" spans="1:7">
      <c r="A15" s="152">
        <v>11</v>
      </c>
      <c r="B15" s="153" t="s">
        <v>21</v>
      </c>
      <c r="C15" s="101" t="s">
        <v>11</v>
      </c>
      <c r="D15" s="101">
        <v>16.23</v>
      </c>
      <c r="E15" s="154">
        <v>75</v>
      </c>
      <c r="F15" s="155">
        <f t="shared" si="0"/>
        <v>1217.25</v>
      </c>
      <c r="G15" s="157"/>
    </row>
    <row r="16" s="145" customFormat="1" ht="20" customHeight="1" spans="1:7">
      <c r="A16" s="152">
        <v>12</v>
      </c>
      <c r="B16" s="153" t="s">
        <v>22</v>
      </c>
      <c r="C16" s="101" t="s">
        <v>11</v>
      </c>
      <c r="D16" s="101">
        <v>7.78</v>
      </c>
      <c r="E16" s="154">
        <v>75</v>
      </c>
      <c r="F16" s="155">
        <f t="shared" si="0"/>
        <v>583.5</v>
      </c>
      <c r="G16" s="157"/>
    </row>
    <row r="17" s="145" customFormat="1" ht="20" customHeight="1" spans="1:7">
      <c r="A17" s="152">
        <v>13</v>
      </c>
      <c r="B17" s="153" t="s">
        <v>23</v>
      </c>
      <c r="C17" s="101" t="s">
        <v>11</v>
      </c>
      <c r="D17" s="101">
        <v>20.61</v>
      </c>
      <c r="E17" s="154">
        <v>75</v>
      </c>
      <c r="F17" s="155">
        <f t="shared" si="0"/>
        <v>1545.75</v>
      </c>
      <c r="G17" s="157"/>
    </row>
    <row r="18" s="145" customFormat="1" ht="20" customHeight="1" spans="1:7">
      <c r="A18" s="152">
        <v>14</v>
      </c>
      <c r="B18" s="153" t="s">
        <v>24</v>
      </c>
      <c r="C18" s="101" t="s">
        <v>11</v>
      </c>
      <c r="D18" s="101">
        <v>16.26</v>
      </c>
      <c r="E18" s="154">
        <v>75</v>
      </c>
      <c r="F18" s="155">
        <f t="shared" si="0"/>
        <v>1219.5</v>
      </c>
      <c r="G18" s="157"/>
    </row>
    <row r="19" s="1" customFormat="1" ht="20" customHeight="1" spans="1:7">
      <c r="A19" s="152">
        <v>15</v>
      </c>
      <c r="B19" s="153" t="s">
        <v>25</v>
      </c>
      <c r="C19" s="101" t="s">
        <v>11</v>
      </c>
      <c r="D19" s="101">
        <v>17.6</v>
      </c>
      <c r="E19" s="154">
        <v>75</v>
      </c>
      <c r="F19" s="155">
        <f t="shared" si="0"/>
        <v>1320</v>
      </c>
      <c r="G19" s="157"/>
    </row>
    <row r="20" s="1" customFormat="1" ht="20" customHeight="1" spans="1:7">
      <c r="A20" s="152">
        <v>16</v>
      </c>
      <c r="B20" s="153" t="s">
        <v>26</v>
      </c>
      <c r="C20" s="101" t="s">
        <v>11</v>
      </c>
      <c r="D20" s="101">
        <v>5.31</v>
      </c>
      <c r="E20" s="154">
        <v>75</v>
      </c>
      <c r="F20" s="155">
        <f t="shared" si="0"/>
        <v>398.25</v>
      </c>
      <c r="G20" s="157"/>
    </row>
    <row r="21" s="1" customFormat="1" ht="20" customHeight="1" spans="1:7">
      <c r="A21" s="152">
        <v>17</v>
      </c>
      <c r="B21" s="153" t="s">
        <v>27</v>
      </c>
      <c r="C21" s="101" t="s">
        <v>11</v>
      </c>
      <c r="D21" s="101">
        <v>10.86</v>
      </c>
      <c r="E21" s="154">
        <v>75</v>
      </c>
      <c r="F21" s="155">
        <f t="shared" si="0"/>
        <v>814.5</v>
      </c>
      <c r="G21" s="157"/>
    </row>
    <row r="22" s="1" customFormat="1" ht="20" customHeight="1" spans="1:7">
      <c r="A22" s="152">
        <v>18</v>
      </c>
      <c r="B22" s="153" t="s">
        <v>28</v>
      </c>
      <c r="C22" s="101" t="s">
        <v>11</v>
      </c>
      <c r="D22" s="101">
        <v>26.94</v>
      </c>
      <c r="E22" s="154">
        <v>75</v>
      </c>
      <c r="F22" s="155">
        <f t="shared" si="0"/>
        <v>2020.5</v>
      </c>
      <c r="G22" s="157"/>
    </row>
    <row r="23" s="1" customFormat="1" ht="20" customHeight="1" spans="1:7">
      <c r="A23" s="152">
        <v>19</v>
      </c>
      <c r="B23" s="153" t="s">
        <v>29</v>
      </c>
      <c r="C23" s="101" t="s">
        <v>11</v>
      </c>
      <c r="D23" s="101">
        <v>29.82</v>
      </c>
      <c r="E23" s="154">
        <v>75</v>
      </c>
      <c r="F23" s="155">
        <f t="shared" si="0"/>
        <v>2236.5</v>
      </c>
      <c r="G23" s="157"/>
    </row>
    <row r="24" s="1" customFormat="1" ht="20" customHeight="1" spans="1:7">
      <c r="A24" s="152">
        <v>20</v>
      </c>
      <c r="B24" s="101" t="s">
        <v>30</v>
      </c>
      <c r="C24" s="101" t="s">
        <v>11</v>
      </c>
      <c r="D24" s="101">
        <v>8.32</v>
      </c>
      <c r="E24" s="154">
        <v>75</v>
      </c>
      <c r="F24" s="155">
        <f t="shared" si="0"/>
        <v>624</v>
      </c>
      <c r="G24" s="157"/>
    </row>
    <row r="25" s="1" customFormat="1" ht="20" customHeight="1" spans="1:7">
      <c r="A25" s="152">
        <v>21</v>
      </c>
      <c r="B25" s="153" t="s">
        <v>31</v>
      </c>
      <c r="C25" s="101" t="s">
        <v>11</v>
      </c>
      <c r="D25" s="101">
        <v>26.58</v>
      </c>
      <c r="E25" s="154">
        <v>75</v>
      </c>
      <c r="F25" s="155">
        <f t="shared" si="0"/>
        <v>1993.5</v>
      </c>
      <c r="G25" s="157"/>
    </row>
    <row r="26" s="1" customFormat="1" ht="20" customHeight="1" spans="1:7">
      <c r="A26" s="152">
        <v>22</v>
      </c>
      <c r="B26" s="153" t="s">
        <v>32</v>
      </c>
      <c r="C26" s="101" t="s">
        <v>11</v>
      </c>
      <c r="D26" s="101">
        <v>10.26</v>
      </c>
      <c r="E26" s="154">
        <v>75</v>
      </c>
      <c r="F26" s="155">
        <f t="shared" si="0"/>
        <v>769.5</v>
      </c>
      <c r="G26" s="157"/>
    </row>
    <row r="27" s="1" customFormat="1" ht="20" customHeight="1" spans="1:7">
      <c r="A27" s="152">
        <v>23</v>
      </c>
      <c r="B27" s="153" t="s">
        <v>33</v>
      </c>
      <c r="C27" s="101" t="s">
        <v>11</v>
      </c>
      <c r="D27" s="101">
        <v>19.38</v>
      </c>
      <c r="E27" s="154">
        <v>75</v>
      </c>
      <c r="F27" s="155">
        <f t="shared" si="0"/>
        <v>1453.5</v>
      </c>
      <c r="G27" s="157"/>
    </row>
    <row r="28" s="1" customFormat="1" ht="20" customHeight="1" spans="1:7">
      <c r="A28" s="152">
        <v>24</v>
      </c>
      <c r="B28" s="153" t="s">
        <v>34</v>
      </c>
      <c r="C28" s="101" t="s">
        <v>11</v>
      </c>
      <c r="D28" s="101">
        <v>10.98</v>
      </c>
      <c r="E28" s="154">
        <v>75</v>
      </c>
      <c r="F28" s="155">
        <f t="shared" si="0"/>
        <v>823.5</v>
      </c>
      <c r="G28" s="157"/>
    </row>
    <row r="29" s="1" customFormat="1" ht="20" customHeight="1" spans="1:7">
      <c r="A29" s="152">
        <v>25</v>
      </c>
      <c r="B29" s="153" t="s">
        <v>35</v>
      </c>
      <c r="C29" s="101" t="s">
        <v>11</v>
      </c>
      <c r="D29" s="101">
        <v>14.66</v>
      </c>
      <c r="E29" s="154">
        <v>75</v>
      </c>
      <c r="F29" s="155">
        <f t="shared" si="0"/>
        <v>1099.5</v>
      </c>
      <c r="G29" s="157"/>
    </row>
    <row r="30" s="1" customFormat="1" ht="20" customHeight="1" spans="1:7">
      <c r="A30" s="152">
        <v>26</v>
      </c>
      <c r="B30" s="153" t="s">
        <v>36</v>
      </c>
      <c r="C30" s="101" t="s">
        <v>11</v>
      </c>
      <c r="D30" s="101">
        <v>12.54</v>
      </c>
      <c r="E30" s="154">
        <v>75</v>
      </c>
      <c r="F30" s="155">
        <f t="shared" si="0"/>
        <v>940.5</v>
      </c>
      <c r="G30" s="157"/>
    </row>
    <row r="31" s="1" customFormat="1" ht="20" customHeight="1" spans="1:7">
      <c r="A31" s="152">
        <v>27</v>
      </c>
      <c r="B31" s="153" t="s">
        <v>37</v>
      </c>
      <c r="C31" s="101" t="s">
        <v>11</v>
      </c>
      <c r="D31" s="101">
        <v>11.1</v>
      </c>
      <c r="E31" s="154">
        <v>75</v>
      </c>
      <c r="F31" s="155">
        <f t="shared" si="0"/>
        <v>832.5</v>
      </c>
      <c r="G31" s="157"/>
    </row>
    <row r="32" s="1" customFormat="1" ht="20" customHeight="1" spans="1:7">
      <c r="A32" s="152">
        <v>28</v>
      </c>
      <c r="B32" s="153" t="s">
        <v>38</v>
      </c>
      <c r="C32" s="101" t="s">
        <v>11</v>
      </c>
      <c r="D32" s="101">
        <v>19.09</v>
      </c>
      <c r="E32" s="154">
        <v>75</v>
      </c>
      <c r="F32" s="155">
        <f t="shared" si="0"/>
        <v>1431.75</v>
      </c>
      <c r="G32" s="157"/>
    </row>
    <row r="33" s="1" customFormat="1" ht="20" customHeight="1" spans="1:7">
      <c r="A33" s="152">
        <v>29</v>
      </c>
      <c r="B33" s="153" t="s">
        <v>39</v>
      </c>
      <c r="C33" s="101" t="s">
        <v>11</v>
      </c>
      <c r="D33" s="101">
        <v>44.96</v>
      </c>
      <c r="E33" s="154">
        <v>75</v>
      </c>
      <c r="F33" s="155">
        <f t="shared" si="0"/>
        <v>3372</v>
      </c>
      <c r="G33" s="157"/>
    </row>
    <row r="34" s="1" customFormat="1" ht="20" customHeight="1" spans="1:7">
      <c r="A34" s="152">
        <v>30</v>
      </c>
      <c r="B34" s="101" t="s">
        <v>40</v>
      </c>
      <c r="C34" s="101" t="s">
        <v>11</v>
      </c>
      <c r="D34" s="101">
        <v>10.25</v>
      </c>
      <c r="E34" s="154">
        <v>75</v>
      </c>
      <c r="F34" s="155">
        <f t="shared" si="0"/>
        <v>768.75</v>
      </c>
      <c r="G34" s="157"/>
    </row>
    <row r="35" s="1" customFormat="1" ht="20" customHeight="1" spans="1:7">
      <c r="A35" s="152">
        <v>31</v>
      </c>
      <c r="B35" s="101" t="s">
        <v>41</v>
      </c>
      <c r="C35" s="101" t="s">
        <v>11</v>
      </c>
      <c r="D35" s="101">
        <v>7.31</v>
      </c>
      <c r="E35" s="154">
        <v>75</v>
      </c>
      <c r="F35" s="155">
        <f t="shared" si="0"/>
        <v>548.25</v>
      </c>
      <c r="G35" s="157"/>
    </row>
    <row r="36" s="1" customFormat="1" ht="20" customHeight="1" spans="1:7">
      <c r="A36" s="152">
        <v>32</v>
      </c>
      <c r="B36" s="101" t="s">
        <v>42</v>
      </c>
      <c r="C36" s="101" t="s">
        <v>11</v>
      </c>
      <c r="D36" s="101">
        <v>15.62</v>
      </c>
      <c r="E36" s="154">
        <v>75</v>
      </c>
      <c r="F36" s="155">
        <f t="shared" si="0"/>
        <v>1171.5</v>
      </c>
      <c r="G36" s="157"/>
    </row>
    <row r="37" s="1" customFormat="1" ht="20" customHeight="1" spans="1:7">
      <c r="A37" s="152">
        <v>33</v>
      </c>
      <c r="B37" s="101" t="s">
        <v>43</v>
      </c>
      <c r="C37" s="101" t="s">
        <v>11</v>
      </c>
      <c r="D37" s="101">
        <v>3.49</v>
      </c>
      <c r="E37" s="154">
        <v>75</v>
      </c>
      <c r="F37" s="155">
        <f t="shared" si="0"/>
        <v>261.75</v>
      </c>
      <c r="G37" s="157"/>
    </row>
    <row r="38" s="1" customFormat="1" ht="20" customHeight="1" spans="1:7">
      <c r="A38" s="152">
        <v>34</v>
      </c>
      <c r="B38" s="101" t="s">
        <v>44</v>
      </c>
      <c r="C38" s="101" t="s">
        <v>11</v>
      </c>
      <c r="D38" s="101">
        <v>7.16</v>
      </c>
      <c r="E38" s="154">
        <v>75</v>
      </c>
      <c r="F38" s="155">
        <f t="shared" si="0"/>
        <v>537</v>
      </c>
      <c r="G38" s="157"/>
    </row>
    <row r="39" s="1" customFormat="1" ht="20" customHeight="1" spans="1:7">
      <c r="A39" s="152">
        <v>35</v>
      </c>
      <c r="B39" s="101" t="s">
        <v>45</v>
      </c>
      <c r="C39" s="101" t="s">
        <v>11</v>
      </c>
      <c r="D39" s="101">
        <v>15.03</v>
      </c>
      <c r="E39" s="154">
        <v>75</v>
      </c>
      <c r="F39" s="155">
        <f t="shared" si="0"/>
        <v>1127.25</v>
      </c>
      <c r="G39" s="157"/>
    </row>
    <row r="40" s="1" customFormat="1" ht="20" customHeight="1" spans="1:7">
      <c r="A40" s="152">
        <v>36</v>
      </c>
      <c r="B40" s="101" t="s">
        <v>46</v>
      </c>
      <c r="C40" s="101" t="s">
        <v>11</v>
      </c>
      <c r="D40" s="101">
        <v>7.11</v>
      </c>
      <c r="E40" s="154">
        <v>75</v>
      </c>
      <c r="F40" s="155">
        <f t="shared" si="0"/>
        <v>533.25</v>
      </c>
      <c r="G40" s="157"/>
    </row>
    <row r="41" s="1" customFormat="1" ht="20" customHeight="1" spans="1:7">
      <c r="A41" s="152">
        <v>37</v>
      </c>
      <c r="B41" s="101" t="s">
        <v>47</v>
      </c>
      <c r="C41" s="101" t="s">
        <v>11</v>
      </c>
      <c r="D41" s="101">
        <v>15.4</v>
      </c>
      <c r="E41" s="154">
        <v>75</v>
      </c>
      <c r="F41" s="155">
        <f t="shared" si="0"/>
        <v>1155</v>
      </c>
      <c r="G41" s="157"/>
    </row>
    <row r="42" s="1" customFormat="1" ht="20" customHeight="1" spans="1:7">
      <c r="A42" s="152">
        <v>38</v>
      </c>
      <c r="B42" s="101" t="s">
        <v>48</v>
      </c>
      <c r="C42" s="101" t="s">
        <v>11</v>
      </c>
      <c r="D42" s="101">
        <v>0.6</v>
      </c>
      <c r="E42" s="154">
        <v>75</v>
      </c>
      <c r="F42" s="155">
        <f t="shared" si="0"/>
        <v>45</v>
      </c>
      <c r="G42" s="157"/>
    </row>
    <row r="43" s="1" customFormat="1" ht="20" customHeight="1" spans="1:7">
      <c r="A43" s="152">
        <v>39</v>
      </c>
      <c r="B43" s="101" t="s">
        <v>49</v>
      </c>
      <c r="C43" s="101" t="s">
        <v>11</v>
      </c>
      <c r="D43" s="101">
        <v>10.97</v>
      </c>
      <c r="E43" s="154">
        <v>75</v>
      </c>
      <c r="F43" s="155">
        <f t="shared" si="0"/>
        <v>822.75</v>
      </c>
      <c r="G43" s="157"/>
    </row>
    <row r="44" s="1" customFormat="1" ht="20" customHeight="1" spans="1:7">
      <c r="A44" s="152">
        <v>40</v>
      </c>
      <c r="B44" s="153" t="s">
        <v>50</v>
      </c>
      <c r="C44" s="101" t="s">
        <v>51</v>
      </c>
      <c r="D44" s="101">
        <v>19.56</v>
      </c>
      <c r="E44" s="154">
        <v>75</v>
      </c>
      <c r="F44" s="155">
        <f t="shared" si="0"/>
        <v>1467</v>
      </c>
      <c r="G44" s="157"/>
    </row>
    <row r="45" s="1" customFormat="1" ht="20" customHeight="1" spans="1:7">
      <c r="A45" s="152">
        <v>41</v>
      </c>
      <c r="B45" s="153" t="s">
        <v>52</v>
      </c>
      <c r="C45" s="101" t="s">
        <v>51</v>
      </c>
      <c r="D45" s="101">
        <v>4.6</v>
      </c>
      <c r="E45" s="154">
        <v>75</v>
      </c>
      <c r="F45" s="155">
        <f t="shared" si="0"/>
        <v>345</v>
      </c>
      <c r="G45" s="157"/>
    </row>
    <row r="46" s="1" customFormat="1" ht="20" customHeight="1" spans="1:7">
      <c r="A46" s="152">
        <v>42</v>
      </c>
      <c r="B46" s="153" t="s">
        <v>53</v>
      </c>
      <c r="C46" s="101" t="s">
        <v>51</v>
      </c>
      <c r="D46" s="101">
        <v>6.8</v>
      </c>
      <c r="E46" s="154">
        <v>75</v>
      </c>
      <c r="F46" s="155">
        <f t="shared" si="0"/>
        <v>510</v>
      </c>
      <c r="G46" s="157"/>
    </row>
    <row r="47" s="1" customFormat="1" ht="20" customHeight="1" spans="1:7">
      <c r="A47" s="152">
        <v>43</v>
      </c>
      <c r="B47" s="153" t="s">
        <v>54</v>
      </c>
      <c r="C47" s="101" t="s">
        <v>51</v>
      </c>
      <c r="D47" s="101">
        <v>3.63</v>
      </c>
      <c r="E47" s="154">
        <v>75</v>
      </c>
      <c r="F47" s="155">
        <f t="shared" si="0"/>
        <v>272.25</v>
      </c>
      <c r="G47" s="157"/>
    </row>
    <row r="48" s="1" customFormat="1" ht="20" customHeight="1" spans="1:7">
      <c r="A48" s="152">
        <v>44</v>
      </c>
      <c r="B48" s="153" t="s">
        <v>55</v>
      </c>
      <c r="C48" s="101" t="s">
        <v>51</v>
      </c>
      <c r="D48" s="101">
        <v>15.03</v>
      </c>
      <c r="E48" s="154">
        <v>75</v>
      </c>
      <c r="F48" s="155">
        <f t="shared" si="0"/>
        <v>1127.25</v>
      </c>
      <c r="G48" s="157"/>
    </row>
    <row r="49" s="1" customFormat="1" ht="20" customHeight="1" spans="1:7">
      <c r="A49" s="152">
        <v>45</v>
      </c>
      <c r="B49" s="153" t="s">
        <v>56</v>
      </c>
      <c r="C49" s="101" t="s">
        <v>51</v>
      </c>
      <c r="D49" s="101">
        <v>27.43</v>
      </c>
      <c r="E49" s="154">
        <v>75</v>
      </c>
      <c r="F49" s="155">
        <f t="shared" si="0"/>
        <v>2057.25</v>
      </c>
      <c r="G49" s="157"/>
    </row>
    <row r="50" s="1" customFormat="1" ht="20" customHeight="1" spans="1:7">
      <c r="A50" s="152">
        <v>46</v>
      </c>
      <c r="B50" s="153" t="s">
        <v>57</v>
      </c>
      <c r="C50" s="101" t="s">
        <v>51</v>
      </c>
      <c r="D50" s="101">
        <v>7.71</v>
      </c>
      <c r="E50" s="154">
        <v>75</v>
      </c>
      <c r="F50" s="155">
        <f t="shared" si="0"/>
        <v>578.25</v>
      </c>
      <c r="G50" s="157"/>
    </row>
    <row r="51" s="1" customFormat="1" ht="20" customHeight="1" spans="1:7">
      <c r="A51" s="152">
        <v>47</v>
      </c>
      <c r="B51" s="153" t="s">
        <v>58</v>
      </c>
      <c r="C51" s="101" t="s">
        <v>51</v>
      </c>
      <c r="D51" s="101">
        <v>9.72</v>
      </c>
      <c r="E51" s="154">
        <v>75</v>
      </c>
      <c r="F51" s="155">
        <f t="shared" si="0"/>
        <v>729</v>
      </c>
      <c r="G51" s="157"/>
    </row>
    <row r="52" s="1" customFormat="1" ht="20" customHeight="1" spans="1:7">
      <c r="A52" s="152">
        <v>48</v>
      </c>
      <c r="B52" s="153" t="s">
        <v>59</v>
      </c>
      <c r="C52" s="101" t="s">
        <v>51</v>
      </c>
      <c r="D52" s="101">
        <v>15.87</v>
      </c>
      <c r="E52" s="154">
        <v>75</v>
      </c>
      <c r="F52" s="155">
        <f t="shared" si="0"/>
        <v>1190.25</v>
      </c>
      <c r="G52" s="157"/>
    </row>
    <row r="53" s="1" customFormat="1" ht="20" customHeight="1" spans="1:7">
      <c r="A53" s="152">
        <v>49</v>
      </c>
      <c r="B53" s="153" t="s">
        <v>60</v>
      </c>
      <c r="C53" s="101" t="s">
        <v>51</v>
      </c>
      <c r="D53" s="101">
        <v>11.47</v>
      </c>
      <c r="E53" s="154">
        <v>75</v>
      </c>
      <c r="F53" s="155">
        <f t="shared" si="0"/>
        <v>860.25</v>
      </c>
      <c r="G53" s="157"/>
    </row>
    <row r="54" s="1" customFormat="1" ht="20" customHeight="1" spans="1:7">
      <c r="A54" s="152">
        <v>50</v>
      </c>
      <c r="B54" s="153" t="s">
        <v>61</v>
      </c>
      <c r="C54" s="101" t="s">
        <v>51</v>
      </c>
      <c r="D54" s="101">
        <v>7.79</v>
      </c>
      <c r="E54" s="154">
        <v>75</v>
      </c>
      <c r="F54" s="155">
        <f t="shared" si="0"/>
        <v>584.25</v>
      </c>
      <c r="G54" s="157"/>
    </row>
    <row r="55" s="1" customFormat="1" ht="20" customHeight="1" spans="1:7">
      <c r="A55" s="152">
        <v>51</v>
      </c>
      <c r="B55" s="153" t="s">
        <v>62</v>
      </c>
      <c r="C55" s="101" t="s">
        <v>51</v>
      </c>
      <c r="D55" s="101">
        <v>13.55</v>
      </c>
      <c r="E55" s="154">
        <v>75</v>
      </c>
      <c r="F55" s="155">
        <f t="shared" si="0"/>
        <v>1016.25</v>
      </c>
      <c r="G55" s="157"/>
    </row>
    <row r="56" s="1" customFormat="1" ht="20" customHeight="1" spans="1:7">
      <c r="A56" s="152">
        <v>52</v>
      </c>
      <c r="B56" s="153" t="s">
        <v>63</v>
      </c>
      <c r="C56" s="101" t="s">
        <v>51</v>
      </c>
      <c r="D56" s="101">
        <v>21.5</v>
      </c>
      <c r="E56" s="154">
        <v>75</v>
      </c>
      <c r="F56" s="155">
        <f t="shared" si="0"/>
        <v>1612.5</v>
      </c>
      <c r="G56" s="157"/>
    </row>
    <row r="57" s="1" customFormat="1" ht="20" customHeight="1" spans="1:7">
      <c r="A57" s="152">
        <v>53</v>
      </c>
      <c r="B57" s="153" t="s">
        <v>64</v>
      </c>
      <c r="C57" s="101" t="s">
        <v>51</v>
      </c>
      <c r="D57" s="101">
        <v>12.84</v>
      </c>
      <c r="E57" s="154">
        <v>75</v>
      </c>
      <c r="F57" s="155">
        <f t="shared" si="0"/>
        <v>963</v>
      </c>
      <c r="G57" s="157"/>
    </row>
    <row r="58" s="1" customFormat="1" ht="20" customHeight="1" spans="1:7">
      <c r="A58" s="152">
        <v>54</v>
      </c>
      <c r="B58" s="153" t="s">
        <v>65</v>
      </c>
      <c r="C58" s="101" t="s">
        <v>51</v>
      </c>
      <c r="D58" s="101">
        <v>10.62</v>
      </c>
      <c r="E58" s="154">
        <v>75</v>
      </c>
      <c r="F58" s="155">
        <f t="shared" si="0"/>
        <v>796.5</v>
      </c>
      <c r="G58" s="157"/>
    </row>
    <row r="59" s="1" customFormat="1" ht="20" customHeight="1" spans="1:7">
      <c r="A59" s="152">
        <v>55</v>
      </c>
      <c r="B59" s="153" t="s">
        <v>66</v>
      </c>
      <c r="C59" s="101" t="s">
        <v>51</v>
      </c>
      <c r="D59" s="101">
        <v>7.73</v>
      </c>
      <c r="E59" s="154">
        <v>75</v>
      </c>
      <c r="F59" s="155">
        <f t="shared" si="0"/>
        <v>579.75</v>
      </c>
      <c r="G59" s="157"/>
    </row>
    <row r="60" s="1" customFormat="1" ht="20" customHeight="1" spans="1:7">
      <c r="A60" s="152">
        <v>56</v>
      </c>
      <c r="B60" s="153" t="s">
        <v>67</v>
      </c>
      <c r="C60" s="101" t="s">
        <v>51</v>
      </c>
      <c r="D60" s="101">
        <v>5.78</v>
      </c>
      <c r="E60" s="154">
        <v>75</v>
      </c>
      <c r="F60" s="155">
        <f t="shared" si="0"/>
        <v>433.5</v>
      </c>
      <c r="G60" s="157"/>
    </row>
    <row r="61" s="1" customFormat="1" ht="20" customHeight="1" spans="1:7">
      <c r="A61" s="152">
        <v>57</v>
      </c>
      <c r="B61" s="153" t="s">
        <v>68</v>
      </c>
      <c r="C61" s="101" t="s">
        <v>51</v>
      </c>
      <c r="D61" s="101">
        <v>29.65</v>
      </c>
      <c r="E61" s="154">
        <v>75</v>
      </c>
      <c r="F61" s="155">
        <f t="shared" si="0"/>
        <v>2223.75</v>
      </c>
      <c r="G61" s="157"/>
    </row>
    <row r="62" s="1" customFormat="1" ht="20" customHeight="1" spans="1:7">
      <c r="A62" s="152">
        <v>58</v>
      </c>
      <c r="B62" s="153" t="s">
        <v>69</v>
      </c>
      <c r="C62" s="101" t="s">
        <v>51</v>
      </c>
      <c r="D62" s="101">
        <v>1.73</v>
      </c>
      <c r="E62" s="154">
        <v>75</v>
      </c>
      <c r="F62" s="155">
        <f t="shared" si="0"/>
        <v>129.75</v>
      </c>
      <c r="G62" s="157"/>
    </row>
    <row r="63" s="1" customFormat="1" ht="20" customHeight="1" spans="1:7">
      <c r="A63" s="152">
        <v>59</v>
      </c>
      <c r="B63" s="153" t="s">
        <v>70</v>
      </c>
      <c r="C63" s="101" t="s">
        <v>51</v>
      </c>
      <c r="D63" s="101">
        <v>6.44</v>
      </c>
      <c r="E63" s="154">
        <v>75</v>
      </c>
      <c r="F63" s="155">
        <f t="shared" si="0"/>
        <v>483</v>
      </c>
      <c r="G63" s="157"/>
    </row>
    <row r="64" s="1" customFormat="1" ht="20" customHeight="1" spans="1:7">
      <c r="A64" s="152">
        <v>60</v>
      </c>
      <c r="B64" s="153" t="s">
        <v>71</v>
      </c>
      <c r="C64" s="101" t="s">
        <v>51</v>
      </c>
      <c r="D64" s="101">
        <v>29.45</v>
      </c>
      <c r="E64" s="154">
        <v>75</v>
      </c>
      <c r="F64" s="155">
        <f t="shared" si="0"/>
        <v>2208.75</v>
      </c>
      <c r="G64" s="157"/>
    </row>
    <row r="65" s="1" customFormat="1" ht="20" customHeight="1" spans="1:7">
      <c r="A65" s="152">
        <v>61</v>
      </c>
      <c r="B65" s="153" t="s">
        <v>72</v>
      </c>
      <c r="C65" s="101" t="s">
        <v>51</v>
      </c>
      <c r="D65" s="101">
        <v>5.01</v>
      </c>
      <c r="E65" s="154">
        <v>75</v>
      </c>
      <c r="F65" s="155">
        <f t="shared" si="0"/>
        <v>375.75</v>
      </c>
      <c r="G65" s="157"/>
    </row>
    <row r="66" s="1" customFormat="1" ht="20" customHeight="1" spans="1:7">
      <c r="A66" s="152">
        <v>62</v>
      </c>
      <c r="B66" s="153" t="s">
        <v>73</v>
      </c>
      <c r="C66" s="101" t="s">
        <v>51</v>
      </c>
      <c r="D66" s="101">
        <v>18.22</v>
      </c>
      <c r="E66" s="154">
        <v>75</v>
      </c>
      <c r="F66" s="155">
        <f t="shared" si="0"/>
        <v>1366.5</v>
      </c>
      <c r="G66" s="157"/>
    </row>
    <row r="67" s="1" customFormat="1" ht="20" customHeight="1" spans="1:7">
      <c r="A67" s="152">
        <v>63</v>
      </c>
      <c r="B67" s="153" t="s">
        <v>74</v>
      </c>
      <c r="C67" s="101" t="s">
        <v>51</v>
      </c>
      <c r="D67" s="101">
        <v>16.32</v>
      </c>
      <c r="E67" s="154">
        <v>75</v>
      </c>
      <c r="F67" s="155">
        <f t="shared" si="0"/>
        <v>1224</v>
      </c>
      <c r="G67" s="157"/>
    </row>
    <row r="68" s="1" customFormat="1" ht="20" customHeight="1" spans="1:7">
      <c r="A68" s="152">
        <v>64</v>
      </c>
      <c r="B68" s="153" t="s">
        <v>75</v>
      </c>
      <c r="C68" s="101" t="s">
        <v>51</v>
      </c>
      <c r="D68" s="101">
        <v>14.18</v>
      </c>
      <c r="E68" s="154">
        <v>75</v>
      </c>
      <c r="F68" s="155">
        <f t="shared" si="0"/>
        <v>1063.5</v>
      </c>
      <c r="G68" s="157"/>
    </row>
    <row r="69" s="1" customFormat="1" ht="20" customHeight="1" spans="1:7">
      <c r="A69" s="152">
        <v>65</v>
      </c>
      <c r="B69" s="153" t="s">
        <v>76</v>
      </c>
      <c r="C69" s="101" t="s">
        <v>51</v>
      </c>
      <c r="D69" s="101">
        <v>33.63</v>
      </c>
      <c r="E69" s="154">
        <v>75</v>
      </c>
      <c r="F69" s="155">
        <f t="shared" ref="F69:F132" si="1">E69*D69</f>
        <v>2522.25</v>
      </c>
      <c r="G69" s="157"/>
    </row>
    <row r="70" s="1" customFormat="1" ht="20" customHeight="1" spans="1:7">
      <c r="A70" s="152">
        <v>66</v>
      </c>
      <c r="B70" s="153" t="s">
        <v>77</v>
      </c>
      <c r="C70" s="101" t="s">
        <v>51</v>
      </c>
      <c r="D70" s="101">
        <v>17.64</v>
      </c>
      <c r="E70" s="154">
        <v>75</v>
      </c>
      <c r="F70" s="155">
        <f t="shared" si="1"/>
        <v>1323</v>
      </c>
      <c r="G70" s="157"/>
    </row>
    <row r="71" s="1" customFormat="1" ht="20" customHeight="1" spans="1:7">
      <c r="A71" s="152">
        <v>67</v>
      </c>
      <c r="B71" s="153" t="s">
        <v>78</v>
      </c>
      <c r="C71" s="101" t="s">
        <v>51</v>
      </c>
      <c r="D71" s="101">
        <v>10.04</v>
      </c>
      <c r="E71" s="154">
        <v>75</v>
      </c>
      <c r="F71" s="155">
        <f t="shared" si="1"/>
        <v>753</v>
      </c>
      <c r="G71" s="157"/>
    </row>
    <row r="72" s="1" customFormat="1" ht="20" customHeight="1" spans="1:7">
      <c r="A72" s="152">
        <v>68</v>
      </c>
      <c r="B72" s="153" t="s">
        <v>79</v>
      </c>
      <c r="C72" s="101" t="s">
        <v>51</v>
      </c>
      <c r="D72" s="101">
        <v>9.84</v>
      </c>
      <c r="E72" s="154">
        <v>75</v>
      </c>
      <c r="F72" s="155">
        <f t="shared" si="1"/>
        <v>738</v>
      </c>
      <c r="G72" s="157"/>
    </row>
    <row r="73" s="1" customFormat="1" ht="20" customHeight="1" spans="1:7">
      <c r="A73" s="152">
        <v>69</v>
      </c>
      <c r="B73" s="153" t="s">
        <v>80</v>
      </c>
      <c r="C73" s="101" t="s">
        <v>51</v>
      </c>
      <c r="D73" s="101">
        <v>11.6</v>
      </c>
      <c r="E73" s="154">
        <v>75</v>
      </c>
      <c r="F73" s="155">
        <f t="shared" si="1"/>
        <v>870</v>
      </c>
      <c r="G73" s="157"/>
    </row>
    <row r="74" s="1" customFormat="1" ht="20" customHeight="1" spans="1:7">
      <c r="A74" s="152">
        <v>70</v>
      </c>
      <c r="B74" s="153" t="s">
        <v>81</v>
      </c>
      <c r="C74" s="101" t="s">
        <v>51</v>
      </c>
      <c r="D74" s="101">
        <v>14.43</v>
      </c>
      <c r="E74" s="154">
        <v>75</v>
      </c>
      <c r="F74" s="155">
        <f t="shared" si="1"/>
        <v>1082.25</v>
      </c>
      <c r="G74" s="157"/>
    </row>
    <row r="75" s="1" customFormat="1" ht="20" customHeight="1" spans="1:7">
      <c r="A75" s="152">
        <v>71</v>
      </c>
      <c r="B75" s="153" t="s">
        <v>82</v>
      </c>
      <c r="C75" s="101" t="s">
        <v>51</v>
      </c>
      <c r="D75" s="101">
        <v>11.81</v>
      </c>
      <c r="E75" s="154">
        <v>75</v>
      </c>
      <c r="F75" s="155">
        <f t="shared" si="1"/>
        <v>885.75</v>
      </c>
      <c r="G75" s="157"/>
    </row>
    <row r="76" s="1" customFormat="1" ht="20" customHeight="1" spans="1:7">
      <c r="A76" s="152">
        <v>72</v>
      </c>
      <c r="B76" s="153" t="s">
        <v>83</v>
      </c>
      <c r="C76" s="101" t="s">
        <v>51</v>
      </c>
      <c r="D76" s="101">
        <v>13.29</v>
      </c>
      <c r="E76" s="154">
        <v>75</v>
      </c>
      <c r="F76" s="155">
        <f t="shared" si="1"/>
        <v>996.75</v>
      </c>
      <c r="G76" s="157"/>
    </row>
    <row r="77" s="1" customFormat="1" ht="20" customHeight="1" spans="1:7">
      <c r="A77" s="152">
        <v>73</v>
      </c>
      <c r="B77" s="153" t="s">
        <v>84</v>
      </c>
      <c r="C77" s="101" t="s">
        <v>51</v>
      </c>
      <c r="D77" s="101">
        <v>14.78</v>
      </c>
      <c r="E77" s="154">
        <v>75</v>
      </c>
      <c r="F77" s="155">
        <f t="shared" si="1"/>
        <v>1108.5</v>
      </c>
      <c r="G77" s="157"/>
    </row>
    <row r="78" s="1" customFormat="1" ht="20" customHeight="1" spans="1:7">
      <c r="A78" s="152">
        <v>74</v>
      </c>
      <c r="B78" s="153" t="s">
        <v>85</v>
      </c>
      <c r="C78" s="101" t="s">
        <v>51</v>
      </c>
      <c r="D78" s="101">
        <v>5.85</v>
      </c>
      <c r="E78" s="154">
        <v>75</v>
      </c>
      <c r="F78" s="155">
        <f t="shared" si="1"/>
        <v>438.75</v>
      </c>
      <c r="G78" s="157"/>
    </row>
    <row r="79" s="1" customFormat="1" ht="20" customHeight="1" spans="1:7">
      <c r="A79" s="152">
        <v>75</v>
      </c>
      <c r="B79" s="153" t="s">
        <v>86</v>
      </c>
      <c r="C79" s="101" t="s">
        <v>51</v>
      </c>
      <c r="D79" s="101">
        <v>22.73</v>
      </c>
      <c r="E79" s="154">
        <v>75</v>
      </c>
      <c r="F79" s="155">
        <f t="shared" si="1"/>
        <v>1704.75</v>
      </c>
      <c r="G79" s="157"/>
    </row>
    <row r="80" s="1" customFormat="1" ht="20" customHeight="1" spans="1:7">
      <c r="A80" s="152">
        <v>76</v>
      </c>
      <c r="B80" s="153" t="s">
        <v>87</v>
      </c>
      <c r="C80" s="101" t="s">
        <v>51</v>
      </c>
      <c r="D80" s="101">
        <v>6.17</v>
      </c>
      <c r="E80" s="154">
        <v>75</v>
      </c>
      <c r="F80" s="155">
        <f t="shared" si="1"/>
        <v>462.75</v>
      </c>
      <c r="G80" s="157"/>
    </row>
    <row r="81" s="1" customFormat="1" ht="20" customHeight="1" spans="1:7">
      <c r="A81" s="152">
        <v>77</v>
      </c>
      <c r="B81" s="153" t="s">
        <v>88</v>
      </c>
      <c r="C81" s="101" t="s">
        <v>51</v>
      </c>
      <c r="D81" s="101">
        <v>17.83</v>
      </c>
      <c r="E81" s="154">
        <v>75</v>
      </c>
      <c r="F81" s="155">
        <f t="shared" si="1"/>
        <v>1337.25</v>
      </c>
      <c r="G81" s="157"/>
    </row>
    <row r="82" s="1" customFormat="1" ht="20" customHeight="1" spans="1:7">
      <c r="A82" s="152">
        <v>78</v>
      </c>
      <c r="B82" s="153" t="s">
        <v>89</v>
      </c>
      <c r="C82" s="101" t="s">
        <v>51</v>
      </c>
      <c r="D82" s="101">
        <v>8.38</v>
      </c>
      <c r="E82" s="154">
        <v>75</v>
      </c>
      <c r="F82" s="155">
        <f t="shared" si="1"/>
        <v>628.5</v>
      </c>
      <c r="G82" s="157"/>
    </row>
    <row r="83" s="1" customFormat="1" ht="20" customHeight="1" spans="1:7">
      <c r="A83" s="152">
        <v>79</v>
      </c>
      <c r="B83" s="153" t="s">
        <v>90</v>
      </c>
      <c r="C83" s="101" t="s">
        <v>51</v>
      </c>
      <c r="D83" s="101">
        <v>9.81</v>
      </c>
      <c r="E83" s="154">
        <v>75</v>
      </c>
      <c r="F83" s="155">
        <f t="shared" si="1"/>
        <v>735.75</v>
      </c>
      <c r="G83" s="157"/>
    </row>
    <row r="84" s="1" customFormat="1" ht="20" customHeight="1" spans="1:7">
      <c r="A84" s="152">
        <v>80</v>
      </c>
      <c r="B84" s="153" t="s">
        <v>91</v>
      </c>
      <c r="C84" s="101" t="s">
        <v>51</v>
      </c>
      <c r="D84" s="101">
        <v>22.97</v>
      </c>
      <c r="E84" s="154">
        <v>75</v>
      </c>
      <c r="F84" s="155">
        <f t="shared" si="1"/>
        <v>1722.75</v>
      </c>
      <c r="G84" s="157"/>
    </row>
    <row r="85" s="1" customFormat="1" ht="20" customHeight="1" spans="1:7">
      <c r="A85" s="152">
        <v>81</v>
      </c>
      <c r="B85" s="153" t="s">
        <v>92</v>
      </c>
      <c r="C85" s="101" t="s">
        <v>51</v>
      </c>
      <c r="D85" s="101">
        <v>22.07</v>
      </c>
      <c r="E85" s="154">
        <v>75</v>
      </c>
      <c r="F85" s="155">
        <f t="shared" si="1"/>
        <v>1655.25</v>
      </c>
      <c r="G85" s="157"/>
    </row>
    <row r="86" s="1" customFormat="1" ht="20" customHeight="1" spans="1:7">
      <c r="A86" s="152">
        <v>82</v>
      </c>
      <c r="B86" s="153" t="s">
        <v>93</v>
      </c>
      <c r="C86" s="101" t="s">
        <v>51</v>
      </c>
      <c r="D86" s="101">
        <v>15.21</v>
      </c>
      <c r="E86" s="154">
        <v>75</v>
      </c>
      <c r="F86" s="155">
        <f t="shared" si="1"/>
        <v>1140.75</v>
      </c>
      <c r="G86" s="157"/>
    </row>
    <row r="87" s="1" customFormat="1" ht="20" customHeight="1" spans="1:7">
      <c r="A87" s="152">
        <v>83</v>
      </c>
      <c r="B87" s="153" t="s">
        <v>94</v>
      </c>
      <c r="C87" s="101" t="s">
        <v>51</v>
      </c>
      <c r="D87" s="101">
        <v>13.2</v>
      </c>
      <c r="E87" s="154">
        <v>75</v>
      </c>
      <c r="F87" s="155">
        <f t="shared" si="1"/>
        <v>990</v>
      </c>
      <c r="G87" s="157"/>
    </row>
    <row r="88" s="1" customFormat="1" ht="20" customHeight="1" spans="1:7">
      <c r="A88" s="152">
        <v>84</v>
      </c>
      <c r="B88" s="153" t="s">
        <v>95</v>
      </c>
      <c r="C88" s="101" t="s">
        <v>51</v>
      </c>
      <c r="D88" s="101">
        <v>4.37</v>
      </c>
      <c r="E88" s="154">
        <v>75</v>
      </c>
      <c r="F88" s="155">
        <f t="shared" si="1"/>
        <v>327.75</v>
      </c>
      <c r="G88" s="157"/>
    </row>
    <row r="89" s="1" customFormat="1" ht="20" customHeight="1" spans="1:7">
      <c r="A89" s="152">
        <v>85</v>
      </c>
      <c r="B89" s="153" t="s">
        <v>96</v>
      </c>
      <c r="C89" s="101" t="s">
        <v>51</v>
      </c>
      <c r="D89" s="101">
        <v>14.58</v>
      </c>
      <c r="E89" s="154">
        <v>75</v>
      </c>
      <c r="F89" s="155">
        <f t="shared" si="1"/>
        <v>1093.5</v>
      </c>
      <c r="G89" s="158" t="s">
        <v>97</v>
      </c>
    </row>
    <row r="90" s="1" customFormat="1" ht="20" customHeight="1" spans="1:7">
      <c r="A90" s="152">
        <v>86</v>
      </c>
      <c r="B90" s="153" t="s">
        <v>98</v>
      </c>
      <c r="C90" s="101" t="s">
        <v>51</v>
      </c>
      <c r="D90" s="101">
        <v>15.54</v>
      </c>
      <c r="E90" s="154">
        <v>75</v>
      </c>
      <c r="F90" s="155">
        <f t="shared" si="1"/>
        <v>1165.5</v>
      </c>
      <c r="G90" s="158" t="s">
        <v>99</v>
      </c>
    </row>
    <row r="91" s="1" customFormat="1" ht="20" customHeight="1" spans="1:7">
      <c r="A91" s="152">
        <v>87</v>
      </c>
      <c r="B91" s="153" t="s">
        <v>100</v>
      </c>
      <c r="C91" s="101" t="s">
        <v>51</v>
      </c>
      <c r="D91" s="101">
        <v>19.99</v>
      </c>
      <c r="E91" s="154">
        <v>75</v>
      </c>
      <c r="F91" s="155">
        <f t="shared" si="1"/>
        <v>1499.25</v>
      </c>
      <c r="G91" s="157"/>
    </row>
    <row r="92" s="1" customFormat="1" ht="20" customHeight="1" spans="1:7">
      <c r="A92" s="152">
        <v>88</v>
      </c>
      <c r="B92" s="153" t="s">
        <v>101</v>
      </c>
      <c r="C92" s="101" t="s">
        <v>51</v>
      </c>
      <c r="D92" s="101">
        <v>22.64</v>
      </c>
      <c r="E92" s="154">
        <v>75</v>
      </c>
      <c r="F92" s="155">
        <f t="shared" si="1"/>
        <v>1698</v>
      </c>
      <c r="G92" s="157"/>
    </row>
    <row r="93" s="1" customFormat="1" ht="20" customHeight="1" spans="1:7">
      <c r="A93" s="152">
        <v>89</v>
      </c>
      <c r="B93" s="153" t="s">
        <v>102</v>
      </c>
      <c r="C93" s="101" t="s">
        <v>51</v>
      </c>
      <c r="D93" s="101">
        <v>2.17</v>
      </c>
      <c r="E93" s="154">
        <v>75</v>
      </c>
      <c r="F93" s="155">
        <f t="shared" si="1"/>
        <v>162.75</v>
      </c>
      <c r="G93" s="157"/>
    </row>
    <row r="94" s="1" customFormat="1" ht="20" customHeight="1" spans="1:7">
      <c r="A94" s="152">
        <v>90</v>
      </c>
      <c r="B94" s="153" t="s">
        <v>103</v>
      </c>
      <c r="C94" s="101" t="s">
        <v>51</v>
      </c>
      <c r="D94" s="101">
        <v>7.99</v>
      </c>
      <c r="E94" s="154">
        <v>75</v>
      </c>
      <c r="F94" s="155">
        <f t="shared" si="1"/>
        <v>599.25</v>
      </c>
      <c r="G94" s="157"/>
    </row>
    <row r="95" s="1" customFormat="1" ht="20" customHeight="1" spans="1:7">
      <c r="A95" s="152">
        <v>91</v>
      </c>
      <c r="B95" s="153" t="s">
        <v>104</v>
      </c>
      <c r="C95" s="101" t="s">
        <v>51</v>
      </c>
      <c r="D95" s="101">
        <v>13.82</v>
      </c>
      <c r="E95" s="154">
        <v>75</v>
      </c>
      <c r="F95" s="155">
        <f t="shared" si="1"/>
        <v>1036.5</v>
      </c>
      <c r="G95" s="157"/>
    </row>
    <row r="96" s="1" customFormat="1" ht="20" customHeight="1" spans="1:7">
      <c r="A96" s="152">
        <v>92</v>
      </c>
      <c r="B96" s="153" t="s">
        <v>105</v>
      </c>
      <c r="C96" s="101" t="s">
        <v>51</v>
      </c>
      <c r="D96" s="101">
        <v>29.13</v>
      </c>
      <c r="E96" s="154">
        <v>75</v>
      </c>
      <c r="F96" s="155">
        <f t="shared" si="1"/>
        <v>2184.75</v>
      </c>
      <c r="G96" s="157"/>
    </row>
    <row r="97" s="1" customFormat="1" ht="20" customHeight="1" spans="1:7">
      <c r="A97" s="152">
        <v>93</v>
      </c>
      <c r="B97" s="153" t="s">
        <v>106</v>
      </c>
      <c r="C97" s="101" t="s">
        <v>51</v>
      </c>
      <c r="D97" s="101">
        <v>21.99</v>
      </c>
      <c r="E97" s="154">
        <v>75</v>
      </c>
      <c r="F97" s="155">
        <f t="shared" si="1"/>
        <v>1649.25</v>
      </c>
      <c r="G97" s="157"/>
    </row>
    <row r="98" s="1" customFormat="1" ht="20" customHeight="1" spans="1:7">
      <c r="A98" s="152">
        <v>94</v>
      </c>
      <c r="B98" s="153" t="s">
        <v>107</v>
      </c>
      <c r="C98" s="101" t="s">
        <v>51</v>
      </c>
      <c r="D98" s="101">
        <v>5.43</v>
      </c>
      <c r="E98" s="154">
        <v>75</v>
      </c>
      <c r="F98" s="155">
        <f t="shared" si="1"/>
        <v>407.25</v>
      </c>
      <c r="G98" s="157"/>
    </row>
    <row r="99" s="1" customFormat="1" ht="20" customHeight="1" spans="1:7">
      <c r="A99" s="152">
        <v>95</v>
      </c>
      <c r="B99" s="153" t="s">
        <v>108</v>
      </c>
      <c r="C99" s="101" t="s">
        <v>51</v>
      </c>
      <c r="D99" s="101">
        <v>5.94</v>
      </c>
      <c r="E99" s="154">
        <v>75</v>
      </c>
      <c r="F99" s="155">
        <f t="shared" si="1"/>
        <v>445.5</v>
      </c>
      <c r="G99" s="157"/>
    </row>
    <row r="100" s="1" customFormat="1" ht="20" customHeight="1" spans="1:7">
      <c r="A100" s="152">
        <v>96</v>
      </c>
      <c r="B100" s="153" t="s">
        <v>109</v>
      </c>
      <c r="C100" s="101" t="s">
        <v>51</v>
      </c>
      <c r="D100" s="101">
        <v>13.14</v>
      </c>
      <c r="E100" s="154">
        <v>75</v>
      </c>
      <c r="F100" s="155">
        <f t="shared" si="1"/>
        <v>985.5</v>
      </c>
      <c r="G100" s="157"/>
    </row>
    <row r="101" s="1" customFormat="1" ht="20" customHeight="1" spans="1:7">
      <c r="A101" s="152">
        <v>97</v>
      </c>
      <c r="B101" s="153" t="s">
        <v>110</v>
      </c>
      <c r="C101" s="101" t="s">
        <v>51</v>
      </c>
      <c r="D101" s="101">
        <v>5.22</v>
      </c>
      <c r="E101" s="154">
        <v>75</v>
      </c>
      <c r="F101" s="155">
        <f t="shared" si="1"/>
        <v>391.5</v>
      </c>
      <c r="G101" s="157"/>
    </row>
    <row r="102" s="1" customFormat="1" ht="20" customHeight="1" spans="1:7">
      <c r="A102" s="152">
        <v>98</v>
      </c>
      <c r="B102" s="101" t="s">
        <v>111</v>
      </c>
      <c r="C102" s="101" t="s">
        <v>51</v>
      </c>
      <c r="D102" s="101">
        <v>1.85</v>
      </c>
      <c r="E102" s="154">
        <v>75</v>
      </c>
      <c r="F102" s="155">
        <f t="shared" si="1"/>
        <v>138.75</v>
      </c>
      <c r="G102" s="157"/>
    </row>
    <row r="103" s="1" customFormat="1" ht="20" customHeight="1" spans="1:7">
      <c r="A103" s="152">
        <v>99</v>
      </c>
      <c r="B103" s="101" t="s">
        <v>112</v>
      </c>
      <c r="C103" s="101" t="s">
        <v>51</v>
      </c>
      <c r="D103" s="101">
        <v>2.13</v>
      </c>
      <c r="E103" s="154">
        <v>75</v>
      </c>
      <c r="F103" s="155">
        <f t="shared" si="1"/>
        <v>159.75</v>
      </c>
      <c r="G103" s="157"/>
    </row>
    <row r="104" s="1" customFormat="1" ht="20" customHeight="1" spans="1:7">
      <c r="A104" s="152">
        <v>100</v>
      </c>
      <c r="B104" s="101" t="s">
        <v>113</v>
      </c>
      <c r="C104" s="101" t="s">
        <v>51</v>
      </c>
      <c r="D104" s="101">
        <v>9.78</v>
      </c>
      <c r="E104" s="154">
        <v>75</v>
      </c>
      <c r="F104" s="155">
        <f t="shared" si="1"/>
        <v>733.5</v>
      </c>
      <c r="G104" s="157"/>
    </row>
    <row r="105" s="1" customFormat="1" ht="20" customHeight="1" spans="1:7">
      <c r="A105" s="152">
        <v>101</v>
      </c>
      <c r="B105" s="101" t="s">
        <v>114</v>
      </c>
      <c r="C105" s="101" t="s">
        <v>51</v>
      </c>
      <c r="D105" s="101">
        <v>5.04</v>
      </c>
      <c r="E105" s="154">
        <v>75</v>
      </c>
      <c r="F105" s="155">
        <f t="shared" si="1"/>
        <v>378</v>
      </c>
      <c r="G105" s="157"/>
    </row>
    <row r="106" s="1" customFormat="1" ht="20" customHeight="1" spans="1:7">
      <c r="A106" s="152">
        <v>102</v>
      </c>
      <c r="B106" s="101" t="s">
        <v>115</v>
      </c>
      <c r="C106" s="101" t="s">
        <v>51</v>
      </c>
      <c r="D106" s="101">
        <v>3.96</v>
      </c>
      <c r="E106" s="154">
        <v>75</v>
      </c>
      <c r="F106" s="155">
        <f t="shared" si="1"/>
        <v>297</v>
      </c>
      <c r="G106" s="157"/>
    </row>
    <row r="107" s="1" customFormat="1" ht="20" customHeight="1" spans="1:7">
      <c r="A107" s="152">
        <v>103</v>
      </c>
      <c r="B107" s="101" t="s">
        <v>116</v>
      </c>
      <c r="C107" s="101" t="s">
        <v>51</v>
      </c>
      <c r="D107" s="101">
        <v>1.42</v>
      </c>
      <c r="E107" s="154">
        <v>75</v>
      </c>
      <c r="F107" s="155">
        <f t="shared" si="1"/>
        <v>106.5</v>
      </c>
      <c r="G107" s="157"/>
    </row>
    <row r="108" s="1" customFormat="1" ht="20" customHeight="1" spans="1:7">
      <c r="A108" s="152">
        <v>104</v>
      </c>
      <c r="B108" s="101" t="s">
        <v>117</v>
      </c>
      <c r="C108" s="101" t="s">
        <v>51</v>
      </c>
      <c r="D108" s="101">
        <v>1.35</v>
      </c>
      <c r="E108" s="154">
        <v>75</v>
      </c>
      <c r="F108" s="155">
        <f t="shared" si="1"/>
        <v>101.25</v>
      </c>
      <c r="G108" s="157"/>
    </row>
    <row r="109" s="1" customFormat="1" ht="20" customHeight="1" spans="1:7">
      <c r="A109" s="152">
        <v>105</v>
      </c>
      <c r="B109" s="101" t="s">
        <v>118</v>
      </c>
      <c r="C109" s="101" t="s">
        <v>51</v>
      </c>
      <c r="D109" s="101">
        <v>20</v>
      </c>
      <c r="E109" s="154">
        <v>75</v>
      </c>
      <c r="F109" s="155">
        <f t="shared" si="1"/>
        <v>1500</v>
      </c>
      <c r="G109" s="157"/>
    </row>
    <row r="110" s="1" customFormat="1" ht="20" customHeight="1" spans="1:7">
      <c r="A110" s="152">
        <v>106</v>
      </c>
      <c r="B110" s="101" t="s">
        <v>119</v>
      </c>
      <c r="C110" s="101" t="s">
        <v>51</v>
      </c>
      <c r="D110" s="101">
        <v>10.38</v>
      </c>
      <c r="E110" s="154">
        <v>75</v>
      </c>
      <c r="F110" s="155">
        <f t="shared" si="1"/>
        <v>778.5</v>
      </c>
      <c r="G110" s="157"/>
    </row>
    <row r="111" s="1" customFormat="1" ht="20" customHeight="1" spans="1:7">
      <c r="A111" s="152">
        <v>107</v>
      </c>
      <c r="B111" s="153" t="s">
        <v>120</v>
      </c>
      <c r="C111" s="101" t="s">
        <v>121</v>
      </c>
      <c r="D111" s="159">
        <v>11</v>
      </c>
      <c r="E111" s="154">
        <v>75</v>
      </c>
      <c r="F111" s="155">
        <f t="shared" si="1"/>
        <v>825</v>
      </c>
      <c r="G111" s="157"/>
    </row>
    <row r="112" s="1" customFormat="1" ht="20" customHeight="1" spans="1:7">
      <c r="A112" s="152">
        <v>108</v>
      </c>
      <c r="B112" s="153" t="s">
        <v>122</v>
      </c>
      <c r="C112" s="101" t="s">
        <v>121</v>
      </c>
      <c r="D112" s="159">
        <v>13.43</v>
      </c>
      <c r="E112" s="154">
        <v>75</v>
      </c>
      <c r="F112" s="155">
        <f t="shared" si="1"/>
        <v>1007.25</v>
      </c>
      <c r="G112" s="157"/>
    </row>
    <row r="113" s="1" customFormat="1" ht="20" customHeight="1" spans="1:7">
      <c r="A113" s="152">
        <v>109</v>
      </c>
      <c r="B113" s="153" t="s">
        <v>123</v>
      </c>
      <c r="C113" s="101" t="s">
        <v>121</v>
      </c>
      <c r="D113" s="159">
        <v>1.7</v>
      </c>
      <c r="E113" s="154">
        <v>75</v>
      </c>
      <c r="F113" s="155">
        <f t="shared" si="1"/>
        <v>127.5</v>
      </c>
      <c r="G113" s="157"/>
    </row>
    <row r="114" s="1" customFormat="1" ht="20" customHeight="1" spans="1:7">
      <c r="A114" s="152">
        <v>110</v>
      </c>
      <c r="B114" s="153" t="s">
        <v>124</v>
      </c>
      <c r="C114" s="101" t="s">
        <v>121</v>
      </c>
      <c r="D114" s="159">
        <v>10.29</v>
      </c>
      <c r="E114" s="154">
        <v>75</v>
      </c>
      <c r="F114" s="155">
        <f t="shared" si="1"/>
        <v>771.75</v>
      </c>
      <c r="G114" s="157"/>
    </row>
    <row r="115" s="1" customFormat="1" ht="20" customHeight="1" spans="1:7">
      <c r="A115" s="152">
        <v>111</v>
      </c>
      <c r="B115" s="153" t="s">
        <v>125</v>
      </c>
      <c r="C115" s="101" t="s">
        <v>121</v>
      </c>
      <c r="D115" s="159">
        <v>14.36</v>
      </c>
      <c r="E115" s="154">
        <v>75</v>
      </c>
      <c r="F115" s="155">
        <f t="shared" si="1"/>
        <v>1077</v>
      </c>
      <c r="G115" s="157"/>
    </row>
    <row r="116" s="1" customFormat="1" ht="20" customHeight="1" spans="1:7">
      <c r="A116" s="152">
        <v>112</v>
      </c>
      <c r="B116" s="153" t="s">
        <v>126</v>
      </c>
      <c r="C116" s="101" t="s">
        <v>121</v>
      </c>
      <c r="D116" s="159">
        <v>15.08</v>
      </c>
      <c r="E116" s="154">
        <v>75</v>
      </c>
      <c r="F116" s="155">
        <f t="shared" si="1"/>
        <v>1131</v>
      </c>
      <c r="G116" s="157"/>
    </row>
    <row r="117" s="1" customFormat="1" ht="20" customHeight="1" spans="1:7">
      <c r="A117" s="152">
        <v>113</v>
      </c>
      <c r="B117" s="153" t="s">
        <v>127</v>
      </c>
      <c r="C117" s="101" t="s">
        <v>121</v>
      </c>
      <c r="D117" s="159">
        <v>11.95</v>
      </c>
      <c r="E117" s="154">
        <v>75</v>
      </c>
      <c r="F117" s="155">
        <f t="shared" si="1"/>
        <v>896.25</v>
      </c>
      <c r="G117" s="157"/>
    </row>
    <row r="118" s="1" customFormat="1" ht="20" customHeight="1" spans="1:7">
      <c r="A118" s="152">
        <v>114</v>
      </c>
      <c r="B118" s="153" t="s">
        <v>128</v>
      </c>
      <c r="C118" s="101" t="s">
        <v>121</v>
      </c>
      <c r="D118" s="159">
        <v>11.87</v>
      </c>
      <c r="E118" s="154">
        <v>75</v>
      </c>
      <c r="F118" s="155">
        <f t="shared" si="1"/>
        <v>890.25</v>
      </c>
      <c r="G118" s="157"/>
    </row>
    <row r="119" s="1" customFormat="1" ht="20" customHeight="1" spans="1:7">
      <c r="A119" s="152">
        <v>115</v>
      </c>
      <c r="B119" s="153" t="s">
        <v>129</v>
      </c>
      <c r="C119" s="101" t="s">
        <v>121</v>
      </c>
      <c r="D119" s="159">
        <v>15.67</v>
      </c>
      <c r="E119" s="154">
        <v>75</v>
      </c>
      <c r="F119" s="155">
        <f t="shared" si="1"/>
        <v>1175.25</v>
      </c>
      <c r="G119" s="157"/>
    </row>
    <row r="120" s="1" customFormat="1" ht="20" customHeight="1" spans="1:7">
      <c r="A120" s="152">
        <v>116</v>
      </c>
      <c r="B120" s="153" t="s">
        <v>130</v>
      </c>
      <c r="C120" s="101" t="s">
        <v>121</v>
      </c>
      <c r="D120" s="159">
        <v>32.34</v>
      </c>
      <c r="E120" s="154">
        <v>75</v>
      </c>
      <c r="F120" s="155">
        <f t="shared" si="1"/>
        <v>2425.5</v>
      </c>
      <c r="G120" s="157"/>
    </row>
    <row r="121" s="1" customFormat="1" ht="20" customHeight="1" spans="1:7">
      <c r="A121" s="152">
        <v>117</v>
      </c>
      <c r="B121" s="153" t="s">
        <v>131</v>
      </c>
      <c r="C121" s="101" t="s">
        <v>121</v>
      </c>
      <c r="D121" s="159">
        <v>7.67</v>
      </c>
      <c r="E121" s="154">
        <v>75</v>
      </c>
      <c r="F121" s="155">
        <f t="shared" si="1"/>
        <v>575.25</v>
      </c>
      <c r="G121" s="157"/>
    </row>
    <row r="122" s="1" customFormat="1" ht="20" customHeight="1" spans="1:7">
      <c r="A122" s="152">
        <v>118</v>
      </c>
      <c r="B122" s="153" t="s">
        <v>132</v>
      </c>
      <c r="C122" s="101" t="s">
        <v>121</v>
      </c>
      <c r="D122" s="159">
        <v>6.97</v>
      </c>
      <c r="E122" s="154">
        <v>75</v>
      </c>
      <c r="F122" s="155">
        <f t="shared" si="1"/>
        <v>522.75</v>
      </c>
      <c r="G122" s="157"/>
    </row>
    <row r="123" s="1" customFormat="1" ht="20" customHeight="1" spans="1:7">
      <c r="A123" s="152">
        <v>119</v>
      </c>
      <c r="B123" s="153" t="s">
        <v>133</v>
      </c>
      <c r="C123" s="101" t="s">
        <v>121</v>
      </c>
      <c r="D123" s="159">
        <v>2.98</v>
      </c>
      <c r="E123" s="154">
        <v>75</v>
      </c>
      <c r="F123" s="155">
        <f t="shared" si="1"/>
        <v>223.5</v>
      </c>
      <c r="G123" s="157"/>
    </row>
    <row r="124" s="1" customFormat="1" ht="20" customHeight="1" spans="1:7">
      <c r="A124" s="152">
        <v>120</v>
      </c>
      <c r="B124" s="153" t="s">
        <v>134</v>
      </c>
      <c r="C124" s="101" t="s">
        <v>121</v>
      </c>
      <c r="D124" s="159">
        <v>6.55</v>
      </c>
      <c r="E124" s="154">
        <v>75</v>
      </c>
      <c r="F124" s="155">
        <f t="shared" si="1"/>
        <v>491.25</v>
      </c>
      <c r="G124" s="157"/>
    </row>
    <row r="125" s="1" customFormat="1" ht="20" customHeight="1" spans="1:7">
      <c r="A125" s="152">
        <v>121</v>
      </c>
      <c r="B125" s="153" t="s">
        <v>135</v>
      </c>
      <c r="C125" s="101" t="s">
        <v>121</v>
      </c>
      <c r="D125" s="159">
        <v>20.97</v>
      </c>
      <c r="E125" s="154">
        <v>75</v>
      </c>
      <c r="F125" s="155">
        <f t="shared" si="1"/>
        <v>1572.75</v>
      </c>
      <c r="G125" s="157"/>
    </row>
    <row r="126" s="1" customFormat="1" ht="20" customHeight="1" spans="1:7">
      <c r="A126" s="152">
        <v>122</v>
      </c>
      <c r="B126" s="153" t="s">
        <v>136</v>
      </c>
      <c r="C126" s="101" t="s">
        <v>121</v>
      </c>
      <c r="D126" s="159">
        <v>15.72</v>
      </c>
      <c r="E126" s="154">
        <v>75</v>
      </c>
      <c r="F126" s="155">
        <f t="shared" si="1"/>
        <v>1179</v>
      </c>
      <c r="G126" s="157"/>
    </row>
    <row r="127" s="1" customFormat="1" ht="20" customHeight="1" spans="1:7">
      <c r="A127" s="152">
        <v>123</v>
      </c>
      <c r="B127" s="153" t="s">
        <v>137</v>
      </c>
      <c r="C127" s="101" t="s">
        <v>121</v>
      </c>
      <c r="D127" s="159">
        <v>7.53</v>
      </c>
      <c r="E127" s="154">
        <v>75</v>
      </c>
      <c r="F127" s="155">
        <f t="shared" si="1"/>
        <v>564.75</v>
      </c>
      <c r="G127" s="157"/>
    </row>
    <row r="128" s="1" customFormat="1" ht="20" customHeight="1" spans="1:7">
      <c r="A128" s="152">
        <v>124</v>
      </c>
      <c r="B128" s="153" t="s">
        <v>138</v>
      </c>
      <c r="C128" s="101" t="s">
        <v>121</v>
      </c>
      <c r="D128" s="159">
        <v>12.11</v>
      </c>
      <c r="E128" s="154">
        <v>75</v>
      </c>
      <c r="F128" s="155">
        <f t="shared" si="1"/>
        <v>908.25</v>
      </c>
      <c r="G128" s="157"/>
    </row>
    <row r="129" s="1" customFormat="1" ht="20" customHeight="1" spans="1:7">
      <c r="A129" s="152">
        <v>125</v>
      </c>
      <c r="B129" s="153" t="s">
        <v>139</v>
      </c>
      <c r="C129" s="101" t="s">
        <v>121</v>
      </c>
      <c r="D129" s="159">
        <v>18.78</v>
      </c>
      <c r="E129" s="154">
        <v>75</v>
      </c>
      <c r="F129" s="155">
        <f t="shared" si="1"/>
        <v>1408.5</v>
      </c>
      <c r="G129" s="157"/>
    </row>
    <row r="130" s="1" customFormat="1" ht="20" customHeight="1" spans="1:7">
      <c r="A130" s="152">
        <v>126</v>
      </c>
      <c r="B130" s="153" t="s">
        <v>140</v>
      </c>
      <c r="C130" s="101" t="s">
        <v>121</v>
      </c>
      <c r="D130" s="159">
        <v>11.47</v>
      </c>
      <c r="E130" s="154">
        <v>75</v>
      </c>
      <c r="F130" s="155">
        <f t="shared" si="1"/>
        <v>860.25</v>
      </c>
      <c r="G130" s="157"/>
    </row>
    <row r="131" s="1" customFormat="1" ht="20" customHeight="1" spans="1:7">
      <c r="A131" s="152">
        <v>127</v>
      </c>
      <c r="B131" s="153" t="s">
        <v>141</v>
      </c>
      <c r="C131" s="101" t="s">
        <v>121</v>
      </c>
      <c r="D131" s="159">
        <v>6.66</v>
      </c>
      <c r="E131" s="154">
        <v>75</v>
      </c>
      <c r="F131" s="155">
        <f t="shared" si="1"/>
        <v>499.5</v>
      </c>
      <c r="G131" s="157"/>
    </row>
    <row r="132" s="1" customFormat="1" ht="20" customHeight="1" spans="1:7">
      <c r="A132" s="152">
        <v>128</v>
      </c>
      <c r="B132" s="153" t="s">
        <v>142</v>
      </c>
      <c r="C132" s="101" t="s">
        <v>121</v>
      </c>
      <c r="D132" s="159">
        <v>19.35</v>
      </c>
      <c r="E132" s="154">
        <v>75</v>
      </c>
      <c r="F132" s="155">
        <f t="shared" si="1"/>
        <v>1451.25</v>
      </c>
      <c r="G132" s="157"/>
    </row>
    <row r="133" s="1" customFormat="1" ht="20" customHeight="1" spans="1:7">
      <c r="A133" s="152">
        <v>129</v>
      </c>
      <c r="B133" s="153" t="s">
        <v>143</v>
      </c>
      <c r="C133" s="101" t="s">
        <v>121</v>
      </c>
      <c r="D133" s="159">
        <v>10</v>
      </c>
      <c r="E133" s="154">
        <v>75</v>
      </c>
      <c r="F133" s="155">
        <f t="shared" ref="F133:F196" si="2">E133*D133</f>
        <v>750</v>
      </c>
      <c r="G133" s="157"/>
    </row>
    <row r="134" s="1" customFormat="1" ht="20" customHeight="1" spans="1:7">
      <c r="A134" s="152">
        <v>130</v>
      </c>
      <c r="B134" s="153" t="s">
        <v>144</v>
      </c>
      <c r="C134" s="101" t="s">
        <v>121</v>
      </c>
      <c r="D134" s="159">
        <v>1.41</v>
      </c>
      <c r="E134" s="154">
        <v>75</v>
      </c>
      <c r="F134" s="155">
        <f t="shared" si="2"/>
        <v>105.75</v>
      </c>
      <c r="G134" s="157"/>
    </row>
    <row r="135" s="1" customFormat="1" ht="20" customHeight="1" spans="1:7">
      <c r="A135" s="152">
        <v>131</v>
      </c>
      <c r="B135" s="153" t="s">
        <v>145</v>
      </c>
      <c r="C135" s="101" t="s">
        <v>121</v>
      </c>
      <c r="D135" s="159">
        <v>5.9</v>
      </c>
      <c r="E135" s="154">
        <v>75</v>
      </c>
      <c r="F135" s="155">
        <f t="shared" si="2"/>
        <v>442.5</v>
      </c>
      <c r="G135" s="157"/>
    </row>
    <row r="136" s="1" customFormat="1" ht="20" customHeight="1" spans="1:7">
      <c r="A136" s="152">
        <v>132</v>
      </c>
      <c r="B136" s="153" t="s">
        <v>146</v>
      </c>
      <c r="C136" s="101" t="s">
        <v>121</v>
      </c>
      <c r="D136" s="159">
        <v>15.64</v>
      </c>
      <c r="E136" s="154">
        <v>75</v>
      </c>
      <c r="F136" s="155">
        <f t="shared" si="2"/>
        <v>1173</v>
      </c>
      <c r="G136" s="157"/>
    </row>
    <row r="137" s="1" customFormat="1" ht="20" customHeight="1" spans="1:7">
      <c r="A137" s="152">
        <v>133</v>
      </c>
      <c r="B137" s="153" t="s">
        <v>147</v>
      </c>
      <c r="C137" s="101" t="s">
        <v>121</v>
      </c>
      <c r="D137" s="159">
        <v>9.76</v>
      </c>
      <c r="E137" s="154">
        <v>75</v>
      </c>
      <c r="F137" s="155">
        <f t="shared" si="2"/>
        <v>732</v>
      </c>
      <c r="G137" s="157"/>
    </row>
    <row r="138" s="1" customFormat="1" ht="20" customHeight="1" spans="1:7">
      <c r="A138" s="152">
        <v>134</v>
      </c>
      <c r="B138" s="153" t="s">
        <v>148</v>
      </c>
      <c r="C138" s="101" t="s">
        <v>121</v>
      </c>
      <c r="D138" s="159">
        <v>6.03</v>
      </c>
      <c r="E138" s="154">
        <v>75</v>
      </c>
      <c r="F138" s="155">
        <f t="shared" si="2"/>
        <v>452.25</v>
      </c>
      <c r="G138" s="157"/>
    </row>
    <row r="139" s="1" customFormat="1" ht="20" customHeight="1" spans="1:7">
      <c r="A139" s="152">
        <v>135</v>
      </c>
      <c r="B139" s="153" t="s">
        <v>149</v>
      </c>
      <c r="C139" s="101" t="s">
        <v>121</v>
      </c>
      <c r="D139" s="159">
        <v>1.91</v>
      </c>
      <c r="E139" s="154">
        <v>75</v>
      </c>
      <c r="F139" s="155">
        <f t="shared" si="2"/>
        <v>143.25</v>
      </c>
      <c r="G139" s="157"/>
    </row>
    <row r="140" s="1" customFormat="1" ht="20" customHeight="1" spans="1:7">
      <c r="A140" s="152">
        <v>136</v>
      </c>
      <c r="B140" s="153" t="s">
        <v>150</v>
      </c>
      <c r="C140" s="101" t="s">
        <v>121</v>
      </c>
      <c r="D140" s="159">
        <v>1.86</v>
      </c>
      <c r="E140" s="154">
        <v>75</v>
      </c>
      <c r="F140" s="155">
        <f t="shared" si="2"/>
        <v>139.5</v>
      </c>
      <c r="G140" s="157"/>
    </row>
    <row r="141" s="1" customFormat="1" ht="20" customHeight="1" spans="1:7">
      <c r="A141" s="152">
        <v>137</v>
      </c>
      <c r="B141" s="153" t="s">
        <v>151</v>
      </c>
      <c r="C141" s="101" t="s">
        <v>121</v>
      </c>
      <c r="D141" s="159">
        <v>16.36</v>
      </c>
      <c r="E141" s="154">
        <v>75</v>
      </c>
      <c r="F141" s="155">
        <f t="shared" si="2"/>
        <v>1227</v>
      </c>
      <c r="G141" s="157"/>
    </row>
    <row r="142" s="1" customFormat="1" ht="20" customHeight="1" spans="1:7">
      <c r="A142" s="152">
        <v>138</v>
      </c>
      <c r="B142" s="153" t="s">
        <v>152</v>
      </c>
      <c r="C142" s="101" t="s">
        <v>121</v>
      </c>
      <c r="D142" s="159">
        <v>6.92</v>
      </c>
      <c r="E142" s="154">
        <v>75</v>
      </c>
      <c r="F142" s="155">
        <f t="shared" si="2"/>
        <v>519</v>
      </c>
      <c r="G142" s="157"/>
    </row>
    <row r="143" s="1" customFormat="1" ht="20" customHeight="1" spans="1:7">
      <c r="A143" s="152">
        <v>139</v>
      </c>
      <c r="B143" s="153" t="s">
        <v>153</v>
      </c>
      <c r="C143" s="101" t="s">
        <v>121</v>
      </c>
      <c r="D143" s="159">
        <v>27.94</v>
      </c>
      <c r="E143" s="154">
        <v>75</v>
      </c>
      <c r="F143" s="155">
        <f t="shared" si="2"/>
        <v>2095.5</v>
      </c>
      <c r="G143" s="157"/>
    </row>
    <row r="144" s="1" customFormat="1" ht="20" customHeight="1" spans="1:7">
      <c r="A144" s="152">
        <v>140</v>
      </c>
      <c r="B144" s="153" t="s">
        <v>154</v>
      </c>
      <c r="C144" s="101" t="s">
        <v>121</v>
      </c>
      <c r="D144" s="159">
        <v>14.55</v>
      </c>
      <c r="E144" s="154">
        <v>75</v>
      </c>
      <c r="F144" s="155">
        <f t="shared" si="2"/>
        <v>1091.25</v>
      </c>
      <c r="G144" s="157"/>
    </row>
    <row r="145" s="1" customFormat="1" ht="20" customHeight="1" spans="1:7">
      <c r="A145" s="152">
        <v>141</v>
      </c>
      <c r="B145" s="153" t="s">
        <v>155</v>
      </c>
      <c r="C145" s="101" t="s">
        <v>121</v>
      </c>
      <c r="D145" s="159">
        <v>5.22</v>
      </c>
      <c r="E145" s="154">
        <v>75</v>
      </c>
      <c r="F145" s="155">
        <f t="shared" si="2"/>
        <v>391.5</v>
      </c>
      <c r="G145" s="157"/>
    </row>
    <row r="146" s="1" customFormat="1" ht="20" customHeight="1" spans="1:7">
      <c r="A146" s="152">
        <v>142</v>
      </c>
      <c r="B146" s="153" t="s">
        <v>156</v>
      </c>
      <c r="C146" s="101" t="s">
        <v>121</v>
      </c>
      <c r="D146" s="159">
        <v>7.77</v>
      </c>
      <c r="E146" s="154">
        <v>75</v>
      </c>
      <c r="F146" s="155">
        <f t="shared" si="2"/>
        <v>582.75</v>
      </c>
      <c r="G146" s="157"/>
    </row>
    <row r="147" s="1" customFormat="1" ht="20" customHeight="1" spans="1:7">
      <c r="A147" s="152">
        <v>143</v>
      </c>
      <c r="B147" s="153" t="s">
        <v>157</v>
      </c>
      <c r="C147" s="101" t="s">
        <v>121</v>
      </c>
      <c r="D147" s="159">
        <v>11.72</v>
      </c>
      <c r="E147" s="154">
        <v>75</v>
      </c>
      <c r="F147" s="155">
        <f t="shared" si="2"/>
        <v>879</v>
      </c>
      <c r="G147" s="157"/>
    </row>
    <row r="148" s="1" customFormat="1" ht="20" customHeight="1" spans="1:7">
      <c r="A148" s="152">
        <v>144</v>
      </c>
      <c r="B148" s="153" t="s">
        <v>158</v>
      </c>
      <c r="C148" s="101" t="s">
        <v>121</v>
      </c>
      <c r="D148" s="159">
        <v>12.99</v>
      </c>
      <c r="E148" s="154">
        <v>75</v>
      </c>
      <c r="F148" s="155">
        <f t="shared" si="2"/>
        <v>974.25</v>
      </c>
      <c r="G148" s="157"/>
    </row>
    <row r="149" s="1" customFormat="1" ht="20" customHeight="1" spans="1:7">
      <c r="A149" s="152">
        <v>145</v>
      </c>
      <c r="B149" s="153" t="s">
        <v>159</v>
      </c>
      <c r="C149" s="101" t="s">
        <v>121</v>
      </c>
      <c r="D149" s="159">
        <v>4.57</v>
      </c>
      <c r="E149" s="154">
        <v>75</v>
      </c>
      <c r="F149" s="155">
        <f t="shared" si="2"/>
        <v>342.75</v>
      </c>
      <c r="G149" s="157"/>
    </row>
    <row r="150" s="1" customFormat="1" ht="20" customHeight="1" spans="1:7">
      <c r="A150" s="152">
        <v>146</v>
      </c>
      <c r="B150" s="153" t="s">
        <v>160</v>
      </c>
      <c r="C150" s="101" t="s">
        <v>121</v>
      </c>
      <c r="D150" s="159">
        <v>5.23</v>
      </c>
      <c r="E150" s="154">
        <v>75</v>
      </c>
      <c r="F150" s="155">
        <f t="shared" si="2"/>
        <v>392.25</v>
      </c>
      <c r="G150" s="157"/>
    </row>
    <row r="151" s="1" customFormat="1" ht="20" customHeight="1" spans="1:7">
      <c r="A151" s="152">
        <v>147</v>
      </c>
      <c r="B151" s="153" t="s">
        <v>161</v>
      </c>
      <c r="C151" s="101" t="s">
        <v>121</v>
      </c>
      <c r="D151" s="159">
        <v>7.43</v>
      </c>
      <c r="E151" s="154">
        <v>75</v>
      </c>
      <c r="F151" s="155">
        <f t="shared" si="2"/>
        <v>557.25</v>
      </c>
      <c r="G151" s="157"/>
    </row>
    <row r="152" s="1" customFormat="1" ht="20" customHeight="1" spans="1:7">
      <c r="A152" s="152">
        <v>148</v>
      </c>
      <c r="B152" s="153" t="s">
        <v>162</v>
      </c>
      <c r="C152" s="101" t="s">
        <v>121</v>
      </c>
      <c r="D152" s="159">
        <v>6.2</v>
      </c>
      <c r="E152" s="154">
        <v>75</v>
      </c>
      <c r="F152" s="155">
        <f t="shared" si="2"/>
        <v>465</v>
      </c>
      <c r="G152" s="157"/>
    </row>
    <row r="153" s="1" customFormat="1" ht="20" customHeight="1" spans="1:7">
      <c r="A153" s="152">
        <v>149</v>
      </c>
      <c r="B153" s="153" t="s">
        <v>163</v>
      </c>
      <c r="C153" s="101" t="s">
        <v>121</v>
      </c>
      <c r="D153" s="159">
        <v>3.57</v>
      </c>
      <c r="E153" s="154">
        <v>75</v>
      </c>
      <c r="F153" s="155">
        <f t="shared" si="2"/>
        <v>267.75</v>
      </c>
      <c r="G153" s="157"/>
    </row>
    <row r="154" s="1" customFormat="1" ht="20" customHeight="1" spans="1:7">
      <c r="A154" s="152">
        <v>150</v>
      </c>
      <c r="B154" s="153" t="s">
        <v>164</v>
      </c>
      <c r="C154" s="101" t="s">
        <v>121</v>
      </c>
      <c r="D154" s="159">
        <v>16.6</v>
      </c>
      <c r="E154" s="154">
        <v>75</v>
      </c>
      <c r="F154" s="155">
        <f t="shared" si="2"/>
        <v>1245</v>
      </c>
      <c r="G154" s="157"/>
    </row>
    <row r="155" s="1" customFormat="1" ht="20" customHeight="1" spans="1:7">
      <c r="A155" s="152">
        <v>151</v>
      </c>
      <c r="B155" s="153" t="s">
        <v>165</v>
      </c>
      <c r="C155" s="101" t="s">
        <v>121</v>
      </c>
      <c r="D155" s="159">
        <v>10.99</v>
      </c>
      <c r="E155" s="154">
        <v>75</v>
      </c>
      <c r="F155" s="155">
        <f t="shared" si="2"/>
        <v>824.25</v>
      </c>
      <c r="G155" s="157"/>
    </row>
    <row r="156" s="1" customFormat="1" ht="20" customHeight="1" spans="1:7">
      <c r="A156" s="152">
        <v>152</v>
      </c>
      <c r="B156" s="153" t="s">
        <v>166</v>
      </c>
      <c r="C156" s="101" t="s">
        <v>121</v>
      </c>
      <c r="D156" s="159">
        <v>5.31</v>
      </c>
      <c r="E156" s="154">
        <v>75</v>
      </c>
      <c r="F156" s="155">
        <f t="shared" si="2"/>
        <v>398.25</v>
      </c>
      <c r="G156" s="157"/>
    </row>
    <row r="157" s="1" customFormat="1" ht="20" customHeight="1" spans="1:7">
      <c r="A157" s="152">
        <v>153</v>
      </c>
      <c r="B157" s="153" t="s">
        <v>167</v>
      </c>
      <c r="C157" s="101" t="s">
        <v>121</v>
      </c>
      <c r="D157" s="159">
        <v>7.78</v>
      </c>
      <c r="E157" s="154">
        <v>75</v>
      </c>
      <c r="F157" s="155">
        <f t="shared" si="2"/>
        <v>583.5</v>
      </c>
      <c r="G157" s="157"/>
    </row>
    <row r="158" s="1" customFormat="1" ht="20" customHeight="1" spans="1:7">
      <c r="A158" s="152">
        <v>154</v>
      </c>
      <c r="B158" s="153" t="s">
        <v>168</v>
      </c>
      <c r="C158" s="101" t="s">
        <v>121</v>
      </c>
      <c r="D158" s="159">
        <v>5.37</v>
      </c>
      <c r="E158" s="154">
        <v>75</v>
      </c>
      <c r="F158" s="155">
        <f t="shared" si="2"/>
        <v>402.75</v>
      </c>
      <c r="G158" s="157"/>
    </row>
    <row r="159" s="1" customFormat="1" ht="20" customHeight="1" spans="1:7">
      <c r="A159" s="152">
        <v>155</v>
      </c>
      <c r="B159" s="153" t="s">
        <v>169</v>
      </c>
      <c r="C159" s="101" t="s">
        <v>121</v>
      </c>
      <c r="D159" s="159">
        <v>11.38</v>
      </c>
      <c r="E159" s="154">
        <v>75</v>
      </c>
      <c r="F159" s="155">
        <f t="shared" si="2"/>
        <v>853.5</v>
      </c>
      <c r="G159" s="157"/>
    </row>
    <row r="160" s="1" customFormat="1" ht="20" customHeight="1" spans="1:7">
      <c r="A160" s="152">
        <v>156</v>
      </c>
      <c r="B160" s="153" t="s">
        <v>170</v>
      </c>
      <c r="C160" s="101" t="s">
        <v>121</v>
      </c>
      <c r="D160" s="159">
        <v>28.56</v>
      </c>
      <c r="E160" s="154">
        <v>75</v>
      </c>
      <c r="F160" s="155">
        <f t="shared" si="2"/>
        <v>2142</v>
      </c>
      <c r="G160" s="157"/>
    </row>
    <row r="161" s="1" customFormat="1" ht="20" customHeight="1" spans="1:7">
      <c r="A161" s="152">
        <v>157</v>
      </c>
      <c r="B161" s="153" t="s">
        <v>171</v>
      </c>
      <c r="C161" s="101" t="s">
        <v>121</v>
      </c>
      <c r="D161" s="159">
        <v>9.89</v>
      </c>
      <c r="E161" s="154">
        <v>75</v>
      </c>
      <c r="F161" s="155">
        <f t="shared" si="2"/>
        <v>741.75</v>
      </c>
      <c r="G161" s="157"/>
    </row>
    <row r="162" s="1" customFormat="1" ht="20" customHeight="1" spans="1:7">
      <c r="A162" s="152">
        <v>158</v>
      </c>
      <c r="B162" s="153" t="s">
        <v>172</v>
      </c>
      <c r="C162" s="101" t="s">
        <v>121</v>
      </c>
      <c r="D162" s="159">
        <v>9.2</v>
      </c>
      <c r="E162" s="154">
        <v>75</v>
      </c>
      <c r="F162" s="155">
        <f t="shared" si="2"/>
        <v>690</v>
      </c>
      <c r="G162" s="157"/>
    </row>
    <row r="163" s="1" customFormat="1" ht="20" customHeight="1" spans="1:7">
      <c r="A163" s="152">
        <v>159</v>
      </c>
      <c r="B163" s="153" t="s">
        <v>173</v>
      </c>
      <c r="C163" s="101" t="s">
        <v>121</v>
      </c>
      <c r="D163" s="159">
        <v>19.95</v>
      </c>
      <c r="E163" s="154">
        <v>75</v>
      </c>
      <c r="F163" s="155">
        <f t="shared" si="2"/>
        <v>1496.25</v>
      </c>
      <c r="G163" s="157"/>
    </row>
    <row r="164" s="1" customFormat="1" ht="20" customHeight="1" spans="1:7">
      <c r="A164" s="152">
        <v>160</v>
      </c>
      <c r="B164" s="153" t="s">
        <v>174</v>
      </c>
      <c r="C164" s="101" t="s">
        <v>121</v>
      </c>
      <c r="D164" s="159">
        <v>12.07</v>
      </c>
      <c r="E164" s="154">
        <v>75</v>
      </c>
      <c r="F164" s="155">
        <f t="shared" si="2"/>
        <v>905.25</v>
      </c>
      <c r="G164" s="157"/>
    </row>
    <row r="165" s="1" customFormat="1" ht="20" customHeight="1" spans="1:7">
      <c r="A165" s="152">
        <v>161</v>
      </c>
      <c r="B165" s="153" t="s">
        <v>175</v>
      </c>
      <c r="C165" s="101" t="s">
        <v>121</v>
      </c>
      <c r="D165" s="159">
        <v>3.61</v>
      </c>
      <c r="E165" s="154">
        <v>75</v>
      </c>
      <c r="F165" s="155">
        <f t="shared" si="2"/>
        <v>270.75</v>
      </c>
      <c r="G165" s="157"/>
    </row>
    <row r="166" s="1" customFormat="1" ht="20" customHeight="1" spans="1:7">
      <c r="A166" s="152">
        <v>162</v>
      </c>
      <c r="B166" s="153" t="s">
        <v>176</v>
      </c>
      <c r="C166" s="101" t="s">
        <v>121</v>
      </c>
      <c r="D166" s="159">
        <v>5.91</v>
      </c>
      <c r="E166" s="154">
        <v>75</v>
      </c>
      <c r="F166" s="155">
        <f t="shared" si="2"/>
        <v>443.25</v>
      </c>
      <c r="G166" s="157"/>
    </row>
    <row r="167" s="1" customFormat="1" ht="20" customHeight="1" spans="1:7">
      <c r="A167" s="152">
        <v>163</v>
      </c>
      <c r="B167" s="153" t="s">
        <v>177</v>
      </c>
      <c r="C167" s="101" t="s">
        <v>121</v>
      </c>
      <c r="D167" s="159">
        <v>5.26</v>
      </c>
      <c r="E167" s="154">
        <v>75</v>
      </c>
      <c r="F167" s="155">
        <f t="shared" si="2"/>
        <v>394.5</v>
      </c>
      <c r="G167" s="157"/>
    </row>
    <row r="168" s="1" customFormat="1" ht="20" customHeight="1" spans="1:7">
      <c r="A168" s="152">
        <v>164</v>
      </c>
      <c r="B168" s="153" t="s">
        <v>178</v>
      </c>
      <c r="C168" s="101" t="s">
        <v>121</v>
      </c>
      <c r="D168" s="159">
        <v>9.3</v>
      </c>
      <c r="E168" s="154">
        <v>75</v>
      </c>
      <c r="F168" s="155">
        <f t="shared" si="2"/>
        <v>697.5</v>
      </c>
      <c r="G168" s="157"/>
    </row>
    <row r="169" s="1" customFormat="1" ht="20" customHeight="1" spans="1:7">
      <c r="A169" s="152">
        <v>165</v>
      </c>
      <c r="B169" s="153" t="s">
        <v>179</v>
      </c>
      <c r="C169" s="101" t="s">
        <v>121</v>
      </c>
      <c r="D169" s="159">
        <v>4.27</v>
      </c>
      <c r="E169" s="154">
        <v>75</v>
      </c>
      <c r="F169" s="155">
        <f t="shared" si="2"/>
        <v>320.25</v>
      </c>
      <c r="G169" s="157"/>
    </row>
    <row r="170" s="1" customFormat="1" ht="20" customHeight="1" spans="1:7">
      <c r="A170" s="152">
        <v>166</v>
      </c>
      <c r="B170" s="153" t="s">
        <v>180</v>
      </c>
      <c r="C170" s="101" t="s">
        <v>121</v>
      </c>
      <c r="D170" s="159">
        <v>3.25</v>
      </c>
      <c r="E170" s="154">
        <v>75</v>
      </c>
      <c r="F170" s="155">
        <f t="shared" si="2"/>
        <v>243.75</v>
      </c>
      <c r="G170" s="157"/>
    </row>
    <row r="171" s="1" customFormat="1" ht="20" customHeight="1" spans="1:7">
      <c r="A171" s="152">
        <v>167</v>
      </c>
      <c r="B171" s="101" t="s">
        <v>181</v>
      </c>
      <c r="C171" s="101" t="s">
        <v>121</v>
      </c>
      <c r="D171" s="159">
        <v>7.05</v>
      </c>
      <c r="E171" s="154">
        <v>75</v>
      </c>
      <c r="F171" s="155">
        <f t="shared" si="2"/>
        <v>528.75</v>
      </c>
      <c r="G171" s="157"/>
    </row>
    <row r="172" s="1" customFormat="1" ht="20" customHeight="1" spans="1:7">
      <c r="A172" s="152">
        <v>168</v>
      </c>
      <c r="B172" s="101" t="s">
        <v>182</v>
      </c>
      <c r="C172" s="101" t="s">
        <v>121</v>
      </c>
      <c r="D172" s="159">
        <v>5.93</v>
      </c>
      <c r="E172" s="154">
        <v>75</v>
      </c>
      <c r="F172" s="155">
        <f t="shared" si="2"/>
        <v>444.75</v>
      </c>
      <c r="G172" s="157"/>
    </row>
    <row r="173" s="1" customFormat="1" ht="20" customHeight="1" spans="1:7">
      <c r="A173" s="152">
        <v>169</v>
      </c>
      <c r="B173" s="101" t="s">
        <v>66</v>
      </c>
      <c r="C173" s="101" t="s">
        <v>121</v>
      </c>
      <c r="D173" s="159">
        <v>3.2</v>
      </c>
      <c r="E173" s="154">
        <v>75</v>
      </c>
      <c r="F173" s="155">
        <f t="shared" si="2"/>
        <v>240</v>
      </c>
      <c r="G173" s="157"/>
    </row>
    <row r="174" s="1" customFormat="1" ht="20" customHeight="1" spans="1:7">
      <c r="A174" s="152">
        <v>170</v>
      </c>
      <c r="B174" s="101" t="s">
        <v>183</v>
      </c>
      <c r="C174" s="101" t="s">
        <v>121</v>
      </c>
      <c r="D174" s="159">
        <v>14.14</v>
      </c>
      <c r="E174" s="154">
        <v>75</v>
      </c>
      <c r="F174" s="155">
        <f t="shared" si="2"/>
        <v>1060.5</v>
      </c>
      <c r="G174" s="157"/>
    </row>
    <row r="175" s="1" customFormat="1" ht="20" customHeight="1" spans="1:7">
      <c r="A175" s="152">
        <v>171</v>
      </c>
      <c r="B175" s="101" t="s">
        <v>184</v>
      </c>
      <c r="C175" s="101" t="s">
        <v>121</v>
      </c>
      <c r="D175" s="159">
        <v>4.7</v>
      </c>
      <c r="E175" s="154">
        <v>75</v>
      </c>
      <c r="F175" s="155">
        <f t="shared" si="2"/>
        <v>352.5</v>
      </c>
      <c r="G175" s="157"/>
    </row>
    <row r="176" s="1" customFormat="1" ht="20" customHeight="1" spans="1:7">
      <c r="A176" s="152">
        <v>172</v>
      </c>
      <c r="B176" s="101" t="s">
        <v>185</v>
      </c>
      <c r="C176" s="101" t="s">
        <v>121</v>
      </c>
      <c r="D176" s="159">
        <v>2.62</v>
      </c>
      <c r="E176" s="154">
        <v>75</v>
      </c>
      <c r="F176" s="155">
        <f t="shared" si="2"/>
        <v>196.5</v>
      </c>
      <c r="G176" s="157"/>
    </row>
    <row r="177" s="1" customFormat="1" ht="20" customHeight="1" spans="1:7">
      <c r="A177" s="152">
        <v>173</v>
      </c>
      <c r="B177" s="101" t="s">
        <v>186</v>
      </c>
      <c r="C177" s="101" t="s">
        <v>121</v>
      </c>
      <c r="D177" s="159">
        <v>2.3</v>
      </c>
      <c r="E177" s="154">
        <v>75</v>
      </c>
      <c r="F177" s="155">
        <f t="shared" si="2"/>
        <v>172.5</v>
      </c>
      <c r="G177" s="157"/>
    </row>
    <row r="178" s="1" customFormat="1" ht="20" customHeight="1" spans="1:7">
      <c r="A178" s="152">
        <v>174</v>
      </c>
      <c r="B178" s="101" t="s">
        <v>187</v>
      </c>
      <c r="C178" s="101" t="s">
        <v>121</v>
      </c>
      <c r="D178" s="159">
        <v>6.16</v>
      </c>
      <c r="E178" s="154">
        <v>75</v>
      </c>
      <c r="F178" s="155">
        <f t="shared" si="2"/>
        <v>462</v>
      </c>
      <c r="G178" s="157"/>
    </row>
    <row r="179" s="1" customFormat="1" ht="20" customHeight="1" spans="1:7">
      <c r="A179" s="152">
        <v>175</v>
      </c>
      <c r="B179" s="101" t="s">
        <v>188</v>
      </c>
      <c r="C179" s="101" t="s">
        <v>121</v>
      </c>
      <c r="D179" s="159">
        <v>7.29</v>
      </c>
      <c r="E179" s="154">
        <v>75</v>
      </c>
      <c r="F179" s="155">
        <f t="shared" si="2"/>
        <v>546.75</v>
      </c>
      <c r="G179" s="157"/>
    </row>
    <row r="180" s="1" customFormat="1" ht="20" customHeight="1" spans="1:7">
      <c r="A180" s="152">
        <v>176</v>
      </c>
      <c r="B180" s="101" t="s">
        <v>189</v>
      </c>
      <c r="C180" s="101" t="s">
        <v>121</v>
      </c>
      <c r="D180" s="159">
        <v>4.76</v>
      </c>
      <c r="E180" s="154">
        <v>75</v>
      </c>
      <c r="F180" s="155">
        <f t="shared" si="2"/>
        <v>357</v>
      </c>
      <c r="G180" s="157"/>
    </row>
    <row r="181" s="1" customFormat="1" ht="20" customHeight="1" spans="1:7">
      <c r="A181" s="152">
        <v>177</v>
      </c>
      <c r="B181" s="101" t="s">
        <v>190</v>
      </c>
      <c r="C181" s="101" t="s">
        <v>121</v>
      </c>
      <c r="D181" s="159">
        <v>2.55</v>
      </c>
      <c r="E181" s="154">
        <v>75</v>
      </c>
      <c r="F181" s="155">
        <f t="shared" si="2"/>
        <v>191.25</v>
      </c>
      <c r="G181" s="157"/>
    </row>
    <row r="182" s="1" customFormat="1" ht="20" customHeight="1" spans="1:7">
      <c r="A182" s="152">
        <v>178</v>
      </c>
      <c r="B182" s="101" t="s">
        <v>191</v>
      </c>
      <c r="C182" s="101" t="s">
        <v>121</v>
      </c>
      <c r="D182" s="159">
        <v>3.63</v>
      </c>
      <c r="E182" s="154">
        <v>75</v>
      </c>
      <c r="F182" s="155">
        <f t="shared" si="2"/>
        <v>272.25</v>
      </c>
      <c r="G182" s="157"/>
    </row>
    <row r="183" s="1" customFormat="1" ht="20" customHeight="1" spans="1:7">
      <c r="A183" s="152">
        <v>179</v>
      </c>
      <c r="B183" s="101" t="s">
        <v>192</v>
      </c>
      <c r="C183" s="101" t="s">
        <v>121</v>
      </c>
      <c r="D183" s="159">
        <v>8.39</v>
      </c>
      <c r="E183" s="154">
        <v>75</v>
      </c>
      <c r="F183" s="155">
        <f t="shared" si="2"/>
        <v>629.25</v>
      </c>
      <c r="G183" s="157"/>
    </row>
    <row r="184" s="1" customFormat="1" ht="20" customHeight="1" spans="1:7">
      <c r="A184" s="152">
        <v>180</v>
      </c>
      <c r="B184" s="101" t="s">
        <v>193</v>
      </c>
      <c r="C184" s="101" t="s">
        <v>121</v>
      </c>
      <c r="D184" s="159">
        <v>4.4</v>
      </c>
      <c r="E184" s="154">
        <v>75</v>
      </c>
      <c r="F184" s="155">
        <f t="shared" si="2"/>
        <v>330</v>
      </c>
      <c r="G184" s="157"/>
    </row>
    <row r="185" s="1" customFormat="1" ht="20" customHeight="1" spans="1:7">
      <c r="A185" s="152">
        <v>181</v>
      </c>
      <c r="B185" s="153" t="s">
        <v>194</v>
      </c>
      <c r="C185" s="101" t="s">
        <v>195</v>
      </c>
      <c r="D185" s="159">
        <v>6.1</v>
      </c>
      <c r="E185" s="154">
        <v>75</v>
      </c>
      <c r="F185" s="155">
        <f t="shared" si="2"/>
        <v>457.5</v>
      </c>
      <c r="G185" s="157"/>
    </row>
    <row r="186" s="1" customFormat="1" ht="20" customHeight="1" spans="1:7">
      <c r="A186" s="152">
        <v>182</v>
      </c>
      <c r="B186" s="153" t="s">
        <v>196</v>
      </c>
      <c r="C186" s="101" t="s">
        <v>195</v>
      </c>
      <c r="D186" s="159">
        <v>9.32</v>
      </c>
      <c r="E186" s="154">
        <v>75</v>
      </c>
      <c r="F186" s="155">
        <f t="shared" si="2"/>
        <v>699</v>
      </c>
      <c r="G186" s="157"/>
    </row>
    <row r="187" s="1" customFormat="1" ht="20" customHeight="1" spans="1:7">
      <c r="A187" s="152">
        <v>183</v>
      </c>
      <c r="B187" s="153" t="s">
        <v>197</v>
      </c>
      <c r="C187" s="101" t="s">
        <v>195</v>
      </c>
      <c r="D187" s="159">
        <v>9.56</v>
      </c>
      <c r="E187" s="154">
        <v>75</v>
      </c>
      <c r="F187" s="155">
        <f t="shared" si="2"/>
        <v>717</v>
      </c>
      <c r="G187" s="157"/>
    </row>
    <row r="188" s="1" customFormat="1" ht="20" customHeight="1" spans="1:7">
      <c r="A188" s="152">
        <v>184</v>
      </c>
      <c r="B188" s="153" t="s">
        <v>198</v>
      </c>
      <c r="C188" s="101" t="s">
        <v>195</v>
      </c>
      <c r="D188" s="159">
        <v>6.28</v>
      </c>
      <c r="E188" s="154">
        <v>75</v>
      </c>
      <c r="F188" s="155">
        <f t="shared" si="2"/>
        <v>471</v>
      </c>
      <c r="G188" s="157"/>
    </row>
    <row r="189" s="1" customFormat="1" ht="20" customHeight="1" spans="1:7">
      <c r="A189" s="152">
        <v>185</v>
      </c>
      <c r="B189" s="153" t="s">
        <v>199</v>
      </c>
      <c r="C189" s="101" t="s">
        <v>195</v>
      </c>
      <c r="D189" s="159">
        <v>6.84</v>
      </c>
      <c r="E189" s="154">
        <v>75</v>
      </c>
      <c r="F189" s="155">
        <f t="shared" si="2"/>
        <v>513</v>
      </c>
      <c r="G189" s="157"/>
    </row>
    <row r="190" s="1" customFormat="1" ht="20" customHeight="1" spans="1:7">
      <c r="A190" s="152">
        <v>186</v>
      </c>
      <c r="B190" s="153" t="s">
        <v>200</v>
      </c>
      <c r="C190" s="101" t="s">
        <v>195</v>
      </c>
      <c r="D190" s="159">
        <v>10</v>
      </c>
      <c r="E190" s="154">
        <v>75</v>
      </c>
      <c r="F190" s="155">
        <f t="shared" si="2"/>
        <v>750</v>
      </c>
      <c r="G190" s="157"/>
    </row>
    <row r="191" s="1" customFormat="1" ht="20" customHeight="1" spans="1:7">
      <c r="A191" s="152">
        <v>187</v>
      </c>
      <c r="B191" s="153" t="s">
        <v>201</v>
      </c>
      <c r="C191" s="101" t="s">
        <v>195</v>
      </c>
      <c r="D191" s="159">
        <v>2</v>
      </c>
      <c r="E191" s="154">
        <v>75</v>
      </c>
      <c r="F191" s="155">
        <f t="shared" si="2"/>
        <v>150</v>
      </c>
      <c r="G191" s="157"/>
    </row>
    <row r="192" s="1" customFormat="1" ht="20" customHeight="1" spans="1:7">
      <c r="A192" s="152">
        <v>188</v>
      </c>
      <c r="B192" s="153" t="s">
        <v>202</v>
      </c>
      <c r="C192" s="101" t="s">
        <v>195</v>
      </c>
      <c r="D192" s="159">
        <v>6.78</v>
      </c>
      <c r="E192" s="154">
        <v>75</v>
      </c>
      <c r="F192" s="155">
        <f t="shared" si="2"/>
        <v>508.5</v>
      </c>
      <c r="G192" s="157"/>
    </row>
    <row r="193" s="1" customFormat="1" ht="20" customHeight="1" spans="1:7">
      <c r="A193" s="152">
        <v>189</v>
      </c>
      <c r="B193" s="153" t="s">
        <v>203</v>
      </c>
      <c r="C193" s="101" t="s">
        <v>195</v>
      </c>
      <c r="D193" s="159">
        <v>13.59</v>
      </c>
      <c r="E193" s="154">
        <v>75</v>
      </c>
      <c r="F193" s="155">
        <f t="shared" si="2"/>
        <v>1019.25</v>
      </c>
      <c r="G193" s="160" t="s">
        <v>204</v>
      </c>
    </row>
    <row r="194" s="1" customFormat="1" ht="20" customHeight="1" spans="1:7">
      <c r="A194" s="152">
        <v>190</v>
      </c>
      <c r="B194" s="153" t="s">
        <v>205</v>
      </c>
      <c r="C194" s="101" t="s">
        <v>195</v>
      </c>
      <c r="D194" s="159">
        <v>5.76</v>
      </c>
      <c r="E194" s="154">
        <v>75</v>
      </c>
      <c r="F194" s="155">
        <f t="shared" si="2"/>
        <v>432</v>
      </c>
      <c r="G194" s="157"/>
    </row>
    <row r="195" s="1" customFormat="1" ht="20" customHeight="1" spans="1:7">
      <c r="A195" s="152">
        <v>191</v>
      </c>
      <c r="B195" s="153" t="s">
        <v>206</v>
      </c>
      <c r="C195" s="101" t="s">
        <v>195</v>
      </c>
      <c r="D195" s="159">
        <v>6.5</v>
      </c>
      <c r="E195" s="154">
        <v>75</v>
      </c>
      <c r="F195" s="155">
        <f t="shared" si="2"/>
        <v>487.5</v>
      </c>
      <c r="G195" s="157"/>
    </row>
    <row r="196" s="1" customFormat="1" ht="20" customHeight="1" spans="1:7">
      <c r="A196" s="152">
        <v>192</v>
      </c>
      <c r="B196" s="153" t="s">
        <v>207</v>
      </c>
      <c r="C196" s="101" t="s">
        <v>195</v>
      </c>
      <c r="D196" s="159">
        <v>13.41</v>
      </c>
      <c r="E196" s="154">
        <v>75</v>
      </c>
      <c r="F196" s="155">
        <f t="shared" si="2"/>
        <v>1005.75</v>
      </c>
      <c r="G196" s="157"/>
    </row>
    <row r="197" s="1" customFormat="1" ht="20" customHeight="1" spans="1:7">
      <c r="A197" s="152">
        <v>193</v>
      </c>
      <c r="B197" s="153" t="s">
        <v>208</v>
      </c>
      <c r="C197" s="101" t="s">
        <v>195</v>
      </c>
      <c r="D197" s="159">
        <v>2.5</v>
      </c>
      <c r="E197" s="154">
        <v>75</v>
      </c>
      <c r="F197" s="155">
        <f t="shared" ref="F197:F260" si="3">E197*D197</f>
        <v>187.5</v>
      </c>
      <c r="G197" s="157"/>
    </row>
    <row r="198" s="1" customFormat="1" ht="20" customHeight="1" spans="1:7">
      <c r="A198" s="152">
        <v>194</v>
      </c>
      <c r="B198" s="153" t="s">
        <v>209</v>
      </c>
      <c r="C198" s="101" t="s">
        <v>195</v>
      </c>
      <c r="D198" s="159">
        <v>11.62</v>
      </c>
      <c r="E198" s="154">
        <v>75</v>
      </c>
      <c r="F198" s="155">
        <f t="shared" si="3"/>
        <v>871.5</v>
      </c>
      <c r="G198" s="157"/>
    </row>
    <row r="199" s="1" customFormat="1" ht="20" customHeight="1" spans="1:7">
      <c r="A199" s="152">
        <v>195</v>
      </c>
      <c r="B199" s="153" t="s">
        <v>210</v>
      </c>
      <c r="C199" s="101" t="s">
        <v>195</v>
      </c>
      <c r="D199" s="159">
        <v>6.47</v>
      </c>
      <c r="E199" s="154">
        <v>75</v>
      </c>
      <c r="F199" s="155">
        <f t="shared" si="3"/>
        <v>485.25</v>
      </c>
      <c r="G199" s="157"/>
    </row>
    <row r="200" s="1" customFormat="1" ht="20" customHeight="1" spans="1:7">
      <c r="A200" s="152">
        <v>196</v>
      </c>
      <c r="B200" s="153" t="s">
        <v>211</v>
      </c>
      <c r="C200" s="101" t="s">
        <v>195</v>
      </c>
      <c r="D200" s="159">
        <v>1.27</v>
      </c>
      <c r="E200" s="154">
        <v>75</v>
      </c>
      <c r="F200" s="155">
        <f t="shared" si="3"/>
        <v>95.25</v>
      </c>
      <c r="G200" s="157"/>
    </row>
    <row r="201" s="1" customFormat="1" ht="20" customHeight="1" spans="1:7">
      <c r="A201" s="152">
        <v>197</v>
      </c>
      <c r="B201" s="153" t="s">
        <v>212</v>
      </c>
      <c r="C201" s="101" t="s">
        <v>195</v>
      </c>
      <c r="D201" s="159">
        <v>9.61</v>
      </c>
      <c r="E201" s="154">
        <v>75</v>
      </c>
      <c r="F201" s="155">
        <f t="shared" si="3"/>
        <v>720.75</v>
      </c>
      <c r="G201" s="157"/>
    </row>
    <row r="202" s="1" customFormat="1" ht="20" customHeight="1" spans="1:7">
      <c r="A202" s="152">
        <v>198</v>
      </c>
      <c r="B202" s="153" t="s">
        <v>213</v>
      </c>
      <c r="C202" s="101" t="s">
        <v>195</v>
      </c>
      <c r="D202" s="159">
        <v>6.96</v>
      </c>
      <c r="E202" s="154">
        <v>75</v>
      </c>
      <c r="F202" s="155">
        <f t="shared" si="3"/>
        <v>522</v>
      </c>
      <c r="G202" s="157"/>
    </row>
    <row r="203" s="1" customFormat="1" ht="20" customHeight="1" spans="1:7">
      <c r="A203" s="152">
        <v>199</v>
      </c>
      <c r="B203" s="153" t="s">
        <v>214</v>
      </c>
      <c r="C203" s="101" t="s">
        <v>195</v>
      </c>
      <c r="D203" s="159">
        <v>8.54</v>
      </c>
      <c r="E203" s="154">
        <v>75</v>
      </c>
      <c r="F203" s="155">
        <f t="shared" si="3"/>
        <v>640.5</v>
      </c>
      <c r="G203" s="157"/>
    </row>
    <row r="204" s="1" customFormat="1" ht="20" customHeight="1" spans="1:7">
      <c r="A204" s="152">
        <v>200</v>
      </c>
      <c r="B204" s="153" t="s">
        <v>215</v>
      </c>
      <c r="C204" s="101" t="s">
        <v>195</v>
      </c>
      <c r="D204" s="159">
        <v>9.78</v>
      </c>
      <c r="E204" s="154">
        <v>75</v>
      </c>
      <c r="F204" s="155">
        <f t="shared" si="3"/>
        <v>733.5</v>
      </c>
      <c r="G204" s="157"/>
    </row>
    <row r="205" s="1" customFormat="1" ht="20" customHeight="1" spans="1:7">
      <c r="A205" s="152">
        <v>201</v>
      </c>
      <c r="B205" s="153" t="s">
        <v>216</v>
      </c>
      <c r="C205" s="101" t="s">
        <v>195</v>
      </c>
      <c r="D205" s="159">
        <v>4.81</v>
      </c>
      <c r="E205" s="154">
        <v>75</v>
      </c>
      <c r="F205" s="155">
        <f t="shared" si="3"/>
        <v>360.75</v>
      </c>
      <c r="G205" s="157"/>
    </row>
    <row r="206" s="1" customFormat="1" ht="20" customHeight="1" spans="1:7">
      <c r="A206" s="152">
        <v>202</v>
      </c>
      <c r="B206" s="153" t="s">
        <v>217</v>
      </c>
      <c r="C206" s="101" t="s">
        <v>195</v>
      </c>
      <c r="D206" s="159">
        <v>10.57</v>
      </c>
      <c r="E206" s="154">
        <v>75</v>
      </c>
      <c r="F206" s="155">
        <f t="shared" si="3"/>
        <v>792.75</v>
      </c>
      <c r="G206" s="157"/>
    </row>
    <row r="207" s="1" customFormat="1" ht="20" customHeight="1" spans="1:7">
      <c r="A207" s="152">
        <v>203</v>
      </c>
      <c r="B207" s="153" t="s">
        <v>218</v>
      </c>
      <c r="C207" s="101" t="s">
        <v>195</v>
      </c>
      <c r="D207" s="159">
        <v>12.4</v>
      </c>
      <c r="E207" s="154">
        <v>75</v>
      </c>
      <c r="F207" s="155">
        <f t="shared" si="3"/>
        <v>930</v>
      </c>
      <c r="G207" s="157"/>
    </row>
    <row r="208" s="1" customFormat="1" ht="20" customHeight="1" spans="1:7">
      <c r="A208" s="152">
        <v>204</v>
      </c>
      <c r="B208" s="153" t="s">
        <v>219</v>
      </c>
      <c r="C208" s="101" t="s">
        <v>195</v>
      </c>
      <c r="D208" s="159">
        <v>8.9</v>
      </c>
      <c r="E208" s="154">
        <v>75</v>
      </c>
      <c r="F208" s="155">
        <f t="shared" si="3"/>
        <v>667.5</v>
      </c>
      <c r="G208" s="157"/>
    </row>
    <row r="209" s="1" customFormat="1" ht="20" customHeight="1" spans="1:7">
      <c r="A209" s="152">
        <v>205</v>
      </c>
      <c r="B209" s="153" t="s">
        <v>220</v>
      </c>
      <c r="C209" s="101" t="s">
        <v>195</v>
      </c>
      <c r="D209" s="159">
        <v>6.09</v>
      </c>
      <c r="E209" s="154">
        <v>75</v>
      </c>
      <c r="F209" s="155">
        <f t="shared" si="3"/>
        <v>456.75</v>
      </c>
      <c r="G209" s="157"/>
    </row>
    <row r="210" s="1" customFormat="1" ht="20" customHeight="1" spans="1:7">
      <c r="A210" s="152">
        <v>206</v>
      </c>
      <c r="B210" s="153" t="s">
        <v>221</v>
      </c>
      <c r="C210" s="101" t="s">
        <v>195</v>
      </c>
      <c r="D210" s="159">
        <v>8.57</v>
      </c>
      <c r="E210" s="154">
        <v>75</v>
      </c>
      <c r="F210" s="155">
        <f t="shared" si="3"/>
        <v>642.75</v>
      </c>
      <c r="G210" s="157"/>
    </row>
    <row r="211" s="1" customFormat="1" ht="20" customHeight="1" spans="1:7">
      <c r="A211" s="152">
        <v>207</v>
      </c>
      <c r="B211" s="153" t="s">
        <v>222</v>
      </c>
      <c r="C211" s="101" t="s">
        <v>195</v>
      </c>
      <c r="D211" s="159">
        <v>13.35</v>
      </c>
      <c r="E211" s="154">
        <v>75</v>
      </c>
      <c r="F211" s="155">
        <f t="shared" si="3"/>
        <v>1001.25</v>
      </c>
      <c r="G211" s="157"/>
    </row>
    <row r="212" s="1" customFormat="1" ht="20" customHeight="1" spans="1:7">
      <c r="A212" s="152">
        <v>208</v>
      </c>
      <c r="B212" s="153" t="s">
        <v>223</v>
      </c>
      <c r="C212" s="101" t="s">
        <v>195</v>
      </c>
      <c r="D212" s="159">
        <v>14.08</v>
      </c>
      <c r="E212" s="154">
        <v>75</v>
      </c>
      <c r="F212" s="155">
        <f t="shared" si="3"/>
        <v>1056</v>
      </c>
      <c r="G212" s="157"/>
    </row>
    <row r="213" s="1" customFormat="1" ht="20" customHeight="1" spans="1:7">
      <c r="A213" s="152">
        <v>209</v>
      </c>
      <c r="B213" s="153" t="s">
        <v>224</v>
      </c>
      <c r="C213" s="101" t="s">
        <v>195</v>
      </c>
      <c r="D213" s="159">
        <v>2.2</v>
      </c>
      <c r="E213" s="154">
        <v>75</v>
      </c>
      <c r="F213" s="155">
        <f t="shared" si="3"/>
        <v>165</v>
      </c>
      <c r="G213" s="157"/>
    </row>
    <row r="214" s="1" customFormat="1" ht="20" customHeight="1" spans="1:7">
      <c r="A214" s="152">
        <v>210</v>
      </c>
      <c r="B214" s="153" t="s">
        <v>225</v>
      </c>
      <c r="C214" s="101" t="s">
        <v>195</v>
      </c>
      <c r="D214" s="159">
        <v>12.06</v>
      </c>
      <c r="E214" s="154">
        <v>75</v>
      </c>
      <c r="F214" s="155">
        <f t="shared" si="3"/>
        <v>904.5</v>
      </c>
      <c r="G214" s="157"/>
    </row>
    <row r="215" s="1" customFormat="1" ht="20" customHeight="1" spans="1:7">
      <c r="A215" s="152">
        <v>211</v>
      </c>
      <c r="B215" s="153" t="s">
        <v>226</v>
      </c>
      <c r="C215" s="101" t="s">
        <v>195</v>
      </c>
      <c r="D215" s="159">
        <v>18.11</v>
      </c>
      <c r="E215" s="154">
        <v>75</v>
      </c>
      <c r="F215" s="155">
        <f t="shared" si="3"/>
        <v>1358.25</v>
      </c>
      <c r="G215" s="157"/>
    </row>
    <row r="216" s="1" customFormat="1" ht="20" customHeight="1" spans="1:7">
      <c r="A216" s="152">
        <v>212</v>
      </c>
      <c r="B216" s="153" t="s">
        <v>227</v>
      </c>
      <c r="C216" s="101" t="s">
        <v>195</v>
      </c>
      <c r="D216" s="159">
        <v>17.18</v>
      </c>
      <c r="E216" s="154">
        <v>75</v>
      </c>
      <c r="F216" s="155">
        <f t="shared" si="3"/>
        <v>1288.5</v>
      </c>
      <c r="G216" s="157"/>
    </row>
    <row r="217" s="1" customFormat="1" ht="20" customHeight="1" spans="1:7">
      <c r="A217" s="152">
        <v>213</v>
      </c>
      <c r="B217" s="153" t="s">
        <v>228</v>
      </c>
      <c r="C217" s="101" t="s">
        <v>195</v>
      </c>
      <c r="D217" s="159">
        <v>11.9</v>
      </c>
      <c r="E217" s="154">
        <v>75</v>
      </c>
      <c r="F217" s="155">
        <f t="shared" si="3"/>
        <v>892.5</v>
      </c>
      <c r="G217" s="157"/>
    </row>
    <row r="218" s="1" customFormat="1" ht="20" customHeight="1" spans="1:7">
      <c r="A218" s="152">
        <v>214</v>
      </c>
      <c r="B218" s="153" t="s">
        <v>229</v>
      </c>
      <c r="C218" s="101" t="s">
        <v>195</v>
      </c>
      <c r="D218" s="159">
        <v>8.08</v>
      </c>
      <c r="E218" s="154">
        <v>75</v>
      </c>
      <c r="F218" s="155">
        <f t="shared" si="3"/>
        <v>606</v>
      </c>
      <c r="G218" s="157"/>
    </row>
    <row r="219" s="1" customFormat="1" ht="20" customHeight="1" spans="1:7">
      <c r="A219" s="152">
        <v>215</v>
      </c>
      <c r="B219" s="153" t="s">
        <v>230</v>
      </c>
      <c r="C219" s="101" t="s">
        <v>195</v>
      </c>
      <c r="D219" s="159">
        <v>10.01</v>
      </c>
      <c r="E219" s="154">
        <v>75</v>
      </c>
      <c r="F219" s="155">
        <f t="shared" si="3"/>
        <v>750.75</v>
      </c>
      <c r="G219" s="157"/>
    </row>
    <row r="220" s="1" customFormat="1" ht="20" customHeight="1" spans="1:7">
      <c r="A220" s="152">
        <v>216</v>
      </c>
      <c r="B220" s="153" t="s">
        <v>231</v>
      </c>
      <c r="C220" s="101" t="s">
        <v>195</v>
      </c>
      <c r="D220" s="159">
        <v>4.98</v>
      </c>
      <c r="E220" s="154">
        <v>75</v>
      </c>
      <c r="F220" s="155">
        <f t="shared" si="3"/>
        <v>373.5</v>
      </c>
      <c r="G220" s="157"/>
    </row>
    <row r="221" s="1" customFormat="1" ht="20" customHeight="1" spans="1:7">
      <c r="A221" s="152">
        <v>217</v>
      </c>
      <c r="B221" s="153" t="s">
        <v>232</v>
      </c>
      <c r="C221" s="101" t="s">
        <v>195</v>
      </c>
      <c r="D221" s="159">
        <v>4.47</v>
      </c>
      <c r="E221" s="154">
        <v>75</v>
      </c>
      <c r="F221" s="155">
        <f t="shared" si="3"/>
        <v>335.25</v>
      </c>
      <c r="G221" s="157"/>
    </row>
    <row r="222" s="1" customFormat="1" ht="20" customHeight="1" spans="1:7">
      <c r="A222" s="152">
        <v>218</v>
      </c>
      <c r="B222" s="153" t="s">
        <v>233</v>
      </c>
      <c r="C222" s="101" t="s">
        <v>195</v>
      </c>
      <c r="D222" s="159">
        <v>6.11</v>
      </c>
      <c r="E222" s="154">
        <v>75</v>
      </c>
      <c r="F222" s="155">
        <f t="shared" si="3"/>
        <v>458.25</v>
      </c>
      <c r="G222" s="157"/>
    </row>
    <row r="223" s="1" customFormat="1" ht="20" customHeight="1" spans="1:7">
      <c r="A223" s="152">
        <v>219</v>
      </c>
      <c r="B223" s="153" t="s">
        <v>234</v>
      </c>
      <c r="C223" s="101" t="s">
        <v>195</v>
      </c>
      <c r="D223" s="159">
        <v>6.17</v>
      </c>
      <c r="E223" s="154">
        <v>75</v>
      </c>
      <c r="F223" s="155">
        <f t="shared" si="3"/>
        <v>462.75</v>
      </c>
      <c r="G223" s="157"/>
    </row>
    <row r="224" s="1" customFormat="1" ht="20" customHeight="1" spans="1:7">
      <c r="A224" s="152">
        <v>220</v>
      </c>
      <c r="B224" s="153" t="s">
        <v>235</v>
      </c>
      <c r="C224" s="101" t="s">
        <v>195</v>
      </c>
      <c r="D224" s="159">
        <v>6.87</v>
      </c>
      <c r="E224" s="154">
        <v>75</v>
      </c>
      <c r="F224" s="155">
        <f t="shared" si="3"/>
        <v>515.25</v>
      </c>
      <c r="G224" s="157"/>
    </row>
    <row r="225" s="1" customFormat="1" ht="20" customHeight="1" spans="1:7">
      <c r="A225" s="152">
        <v>221</v>
      </c>
      <c r="B225" s="153" t="s">
        <v>236</v>
      </c>
      <c r="C225" s="101" t="s">
        <v>195</v>
      </c>
      <c r="D225" s="159">
        <v>10.3</v>
      </c>
      <c r="E225" s="154">
        <v>75</v>
      </c>
      <c r="F225" s="155">
        <f t="shared" si="3"/>
        <v>772.5</v>
      </c>
      <c r="G225" s="157"/>
    </row>
    <row r="226" s="1" customFormat="1" ht="20" customHeight="1" spans="1:7">
      <c r="A226" s="152">
        <v>222</v>
      </c>
      <c r="B226" s="153" t="s">
        <v>237</v>
      </c>
      <c r="C226" s="101" t="s">
        <v>195</v>
      </c>
      <c r="D226" s="159">
        <v>16.12</v>
      </c>
      <c r="E226" s="154">
        <v>75</v>
      </c>
      <c r="F226" s="155">
        <f t="shared" si="3"/>
        <v>1209</v>
      </c>
      <c r="G226" s="157"/>
    </row>
    <row r="227" s="1" customFormat="1" ht="20" customHeight="1" spans="1:7">
      <c r="A227" s="152">
        <v>223</v>
      </c>
      <c r="B227" s="153" t="s">
        <v>238</v>
      </c>
      <c r="C227" s="101" t="s">
        <v>195</v>
      </c>
      <c r="D227" s="159">
        <v>5.22</v>
      </c>
      <c r="E227" s="154">
        <v>75</v>
      </c>
      <c r="F227" s="155">
        <f t="shared" si="3"/>
        <v>391.5</v>
      </c>
      <c r="G227" s="157"/>
    </row>
    <row r="228" s="1" customFormat="1" ht="20" customHeight="1" spans="1:7">
      <c r="A228" s="152">
        <v>224</v>
      </c>
      <c r="B228" s="153" t="s">
        <v>239</v>
      </c>
      <c r="C228" s="101" t="s">
        <v>195</v>
      </c>
      <c r="D228" s="159">
        <v>0.67</v>
      </c>
      <c r="E228" s="154">
        <v>75</v>
      </c>
      <c r="F228" s="155">
        <f t="shared" si="3"/>
        <v>50.25</v>
      </c>
      <c r="G228" s="157"/>
    </row>
    <row r="229" s="1" customFormat="1" ht="20" customHeight="1" spans="1:7">
      <c r="A229" s="152">
        <v>225</v>
      </c>
      <c r="B229" s="153" t="s">
        <v>240</v>
      </c>
      <c r="C229" s="101" t="s">
        <v>195</v>
      </c>
      <c r="D229" s="159">
        <v>5.49</v>
      </c>
      <c r="E229" s="154">
        <v>75</v>
      </c>
      <c r="F229" s="155">
        <f t="shared" si="3"/>
        <v>411.75</v>
      </c>
      <c r="G229" s="157"/>
    </row>
    <row r="230" s="1" customFormat="1" ht="20" customHeight="1" spans="1:7">
      <c r="A230" s="152">
        <v>226</v>
      </c>
      <c r="B230" s="153" t="s">
        <v>241</v>
      </c>
      <c r="C230" s="101" t="s">
        <v>195</v>
      </c>
      <c r="D230" s="159">
        <v>0.75</v>
      </c>
      <c r="E230" s="154">
        <v>75</v>
      </c>
      <c r="F230" s="155">
        <f t="shared" si="3"/>
        <v>56.25</v>
      </c>
      <c r="G230" s="157"/>
    </row>
    <row r="231" s="1" customFormat="1" ht="20" customHeight="1" spans="1:7">
      <c r="A231" s="152">
        <v>227</v>
      </c>
      <c r="B231" s="153" t="s">
        <v>242</v>
      </c>
      <c r="C231" s="101" t="s">
        <v>195</v>
      </c>
      <c r="D231" s="159">
        <v>2.51</v>
      </c>
      <c r="E231" s="154">
        <v>75</v>
      </c>
      <c r="F231" s="155">
        <f t="shared" si="3"/>
        <v>188.25</v>
      </c>
      <c r="G231" s="157"/>
    </row>
    <row r="232" s="1" customFormat="1" ht="20" customHeight="1" spans="1:7">
      <c r="A232" s="152">
        <v>228</v>
      </c>
      <c r="B232" s="153" t="s">
        <v>243</v>
      </c>
      <c r="C232" s="101" t="s">
        <v>195</v>
      </c>
      <c r="D232" s="159">
        <v>15.84</v>
      </c>
      <c r="E232" s="154">
        <v>75</v>
      </c>
      <c r="F232" s="155">
        <f t="shared" si="3"/>
        <v>1188</v>
      </c>
      <c r="G232" s="157"/>
    </row>
    <row r="233" s="1" customFormat="1" ht="20" customHeight="1" spans="1:7">
      <c r="A233" s="152">
        <v>229</v>
      </c>
      <c r="B233" s="153" t="s">
        <v>244</v>
      </c>
      <c r="C233" s="101" t="s">
        <v>195</v>
      </c>
      <c r="D233" s="159">
        <v>5.97</v>
      </c>
      <c r="E233" s="154">
        <v>75</v>
      </c>
      <c r="F233" s="155">
        <f t="shared" si="3"/>
        <v>447.75</v>
      </c>
      <c r="G233" s="157"/>
    </row>
    <row r="234" s="1" customFormat="1" ht="20" customHeight="1" spans="1:7">
      <c r="A234" s="152">
        <v>230</v>
      </c>
      <c r="B234" s="153" t="s">
        <v>245</v>
      </c>
      <c r="C234" s="101" t="s">
        <v>195</v>
      </c>
      <c r="D234" s="159">
        <v>3.96</v>
      </c>
      <c r="E234" s="154">
        <v>75</v>
      </c>
      <c r="F234" s="155">
        <f t="shared" si="3"/>
        <v>297</v>
      </c>
      <c r="G234" s="157"/>
    </row>
    <row r="235" s="1" customFormat="1" ht="20" customHeight="1" spans="1:7">
      <c r="A235" s="152">
        <v>231</v>
      </c>
      <c r="B235" s="153" t="s">
        <v>246</v>
      </c>
      <c r="C235" s="101" t="s">
        <v>195</v>
      </c>
      <c r="D235" s="159">
        <v>9.17</v>
      </c>
      <c r="E235" s="154">
        <v>75</v>
      </c>
      <c r="F235" s="155">
        <f t="shared" si="3"/>
        <v>687.75</v>
      </c>
      <c r="G235" s="157"/>
    </row>
    <row r="236" s="1" customFormat="1" ht="20" customHeight="1" spans="1:7">
      <c r="A236" s="152">
        <v>232</v>
      </c>
      <c r="B236" s="153" t="s">
        <v>247</v>
      </c>
      <c r="C236" s="101" t="s">
        <v>195</v>
      </c>
      <c r="D236" s="159">
        <v>9.12</v>
      </c>
      <c r="E236" s="154">
        <v>75</v>
      </c>
      <c r="F236" s="155">
        <f t="shared" si="3"/>
        <v>684</v>
      </c>
      <c r="G236" s="157"/>
    </row>
    <row r="237" s="1" customFormat="1" ht="20" customHeight="1" spans="1:7">
      <c r="A237" s="152">
        <v>233</v>
      </c>
      <c r="B237" s="153" t="s">
        <v>248</v>
      </c>
      <c r="C237" s="101" t="s">
        <v>195</v>
      </c>
      <c r="D237" s="159">
        <v>12.58</v>
      </c>
      <c r="E237" s="154">
        <v>75</v>
      </c>
      <c r="F237" s="155">
        <f t="shared" si="3"/>
        <v>943.5</v>
      </c>
      <c r="G237" s="157"/>
    </row>
    <row r="238" s="1" customFormat="1" ht="20" customHeight="1" spans="1:7">
      <c r="A238" s="152">
        <v>234</v>
      </c>
      <c r="B238" s="153" t="s">
        <v>249</v>
      </c>
      <c r="C238" s="101" t="s">
        <v>195</v>
      </c>
      <c r="D238" s="159">
        <v>5.58</v>
      </c>
      <c r="E238" s="154">
        <v>75</v>
      </c>
      <c r="F238" s="155">
        <f t="shared" si="3"/>
        <v>418.5</v>
      </c>
      <c r="G238" s="157"/>
    </row>
    <row r="239" s="1" customFormat="1" ht="20" customHeight="1" spans="1:7">
      <c r="A239" s="152">
        <v>235</v>
      </c>
      <c r="B239" s="153" t="s">
        <v>250</v>
      </c>
      <c r="C239" s="101" t="s">
        <v>195</v>
      </c>
      <c r="D239" s="159">
        <v>8.09</v>
      </c>
      <c r="E239" s="154">
        <v>75</v>
      </c>
      <c r="F239" s="155">
        <f t="shared" si="3"/>
        <v>606.75</v>
      </c>
      <c r="G239" s="157"/>
    </row>
    <row r="240" s="1" customFormat="1" ht="20" customHeight="1" spans="1:7">
      <c r="A240" s="152">
        <v>236</v>
      </c>
      <c r="B240" s="153" t="s">
        <v>251</v>
      </c>
      <c r="C240" s="101" t="s">
        <v>195</v>
      </c>
      <c r="D240" s="159">
        <v>6.41</v>
      </c>
      <c r="E240" s="154">
        <v>75</v>
      </c>
      <c r="F240" s="155">
        <f t="shared" si="3"/>
        <v>480.75</v>
      </c>
      <c r="G240" s="157"/>
    </row>
    <row r="241" s="1" customFormat="1" ht="20" customHeight="1" spans="1:7">
      <c r="A241" s="152">
        <v>237</v>
      </c>
      <c r="B241" s="153" t="s">
        <v>252</v>
      </c>
      <c r="C241" s="101" t="s">
        <v>195</v>
      </c>
      <c r="D241" s="159">
        <v>7.81</v>
      </c>
      <c r="E241" s="154">
        <v>75</v>
      </c>
      <c r="F241" s="155">
        <f t="shared" si="3"/>
        <v>585.75</v>
      </c>
      <c r="G241" s="157"/>
    </row>
    <row r="242" s="1" customFormat="1" ht="20" customHeight="1" spans="1:7">
      <c r="A242" s="152">
        <v>238</v>
      </c>
      <c r="B242" s="153" t="s">
        <v>253</v>
      </c>
      <c r="C242" s="101" t="s">
        <v>195</v>
      </c>
      <c r="D242" s="159">
        <v>4.77</v>
      </c>
      <c r="E242" s="154">
        <v>75</v>
      </c>
      <c r="F242" s="155">
        <f t="shared" si="3"/>
        <v>357.75</v>
      </c>
      <c r="G242" s="157"/>
    </row>
    <row r="243" s="1" customFormat="1" ht="20" customHeight="1" spans="1:7">
      <c r="A243" s="152">
        <v>239</v>
      </c>
      <c r="B243" s="153" t="s">
        <v>254</v>
      </c>
      <c r="C243" s="101" t="s">
        <v>195</v>
      </c>
      <c r="D243" s="159">
        <v>1.88</v>
      </c>
      <c r="E243" s="154">
        <v>75</v>
      </c>
      <c r="F243" s="155">
        <f t="shared" si="3"/>
        <v>141</v>
      </c>
      <c r="G243" s="157"/>
    </row>
    <row r="244" s="1" customFormat="1" ht="20" customHeight="1" spans="1:7">
      <c r="A244" s="152">
        <v>240</v>
      </c>
      <c r="B244" s="153" t="s">
        <v>255</v>
      </c>
      <c r="C244" s="101" t="s">
        <v>195</v>
      </c>
      <c r="D244" s="153">
        <v>3.1</v>
      </c>
      <c r="E244" s="154">
        <v>75</v>
      </c>
      <c r="F244" s="155">
        <f t="shared" si="3"/>
        <v>232.5</v>
      </c>
      <c r="G244" s="157"/>
    </row>
    <row r="245" s="1" customFormat="1" ht="20" customHeight="1" spans="1:7">
      <c r="A245" s="152">
        <v>241</v>
      </c>
      <c r="B245" s="153" t="s">
        <v>256</v>
      </c>
      <c r="C245" s="101" t="s">
        <v>195</v>
      </c>
      <c r="D245" s="153">
        <v>10.13</v>
      </c>
      <c r="E245" s="154">
        <v>75</v>
      </c>
      <c r="F245" s="155">
        <f t="shared" si="3"/>
        <v>759.75</v>
      </c>
      <c r="G245" s="157"/>
    </row>
    <row r="246" s="1" customFormat="1" ht="20" customHeight="1" spans="1:7">
      <c r="A246" s="152">
        <v>242</v>
      </c>
      <c r="B246" s="153" t="s">
        <v>257</v>
      </c>
      <c r="C246" s="101" t="s">
        <v>195</v>
      </c>
      <c r="D246" s="153">
        <v>6.03</v>
      </c>
      <c r="E246" s="154">
        <v>75</v>
      </c>
      <c r="F246" s="155">
        <f t="shared" si="3"/>
        <v>452.25</v>
      </c>
      <c r="G246" s="157"/>
    </row>
    <row r="247" s="1" customFormat="1" ht="20" customHeight="1" spans="1:7">
      <c r="A247" s="152">
        <v>243</v>
      </c>
      <c r="B247" s="153" t="s">
        <v>258</v>
      </c>
      <c r="C247" s="101" t="s">
        <v>195</v>
      </c>
      <c r="D247" s="153">
        <v>4.46</v>
      </c>
      <c r="E247" s="154">
        <v>75</v>
      </c>
      <c r="F247" s="155">
        <f t="shared" si="3"/>
        <v>334.5</v>
      </c>
      <c r="G247" s="157"/>
    </row>
    <row r="248" s="1" customFormat="1" ht="20" customHeight="1" spans="1:7">
      <c r="A248" s="152">
        <v>244</v>
      </c>
      <c r="B248" s="153" t="s">
        <v>259</v>
      </c>
      <c r="C248" s="101" t="s">
        <v>195</v>
      </c>
      <c r="D248" s="153">
        <v>7.12</v>
      </c>
      <c r="E248" s="154">
        <v>75</v>
      </c>
      <c r="F248" s="155">
        <f t="shared" si="3"/>
        <v>534</v>
      </c>
      <c r="G248" s="157"/>
    </row>
    <row r="249" s="1" customFormat="1" ht="20" customHeight="1" spans="1:7">
      <c r="A249" s="152">
        <v>245</v>
      </c>
      <c r="B249" s="153" t="s">
        <v>260</v>
      </c>
      <c r="C249" s="101" t="s">
        <v>195</v>
      </c>
      <c r="D249" s="153">
        <v>2.14</v>
      </c>
      <c r="E249" s="154">
        <v>75</v>
      </c>
      <c r="F249" s="155">
        <f t="shared" si="3"/>
        <v>160.5</v>
      </c>
      <c r="G249" s="157"/>
    </row>
    <row r="250" s="1" customFormat="1" ht="20" customHeight="1" spans="1:7">
      <c r="A250" s="152">
        <v>246</v>
      </c>
      <c r="B250" s="153" t="s">
        <v>261</v>
      </c>
      <c r="C250" s="101" t="s">
        <v>195</v>
      </c>
      <c r="D250" s="159">
        <v>6.19</v>
      </c>
      <c r="E250" s="154">
        <v>75</v>
      </c>
      <c r="F250" s="155">
        <f t="shared" si="3"/>
        <v>464.25</v>
      </c>
      <c r="G250" s="157"/>
    </row>
    <row r="251" s="1" customFormat="1" ht="20" customHeight="1" spans="1:7">
      <c r="A251" s="152">
        <v>247</v>
      </c>
      <c r="B251" s="153" t="s">
        <v>262</v>
      </c>
      <c r="C251" s="101" t="s">
        <v>195</v>
      </c>
      <c r="D251" s="159">
        <v>5.24</v>
      </c>
      <c r="E251" s="154">
        <v>75</v>
      </c>
      <c r="F251" s="155">
        <f t="shared" si="3"/>
        <v>393</v>
      </c>
      <c r="G251" s="157"/>
    </row>
    <row r="252" s="1" customFormat="1" ht="20" customHeight="1" spans="1:7">
      <c r="A252" s="152">
        <v>248</v>
      </c>
      <c r="B252" s="153" t="s">
        <v>263</v>
      </c>
      <c r="C252" s="101" t="s">
        <v>195</v>
      </c>
      <c r="D252" s="159">
        <v>5.55</v>
      </c>
      <c r="E252" s="154">
        <v>75</v>
      </c>
      <c r="F252" s="155">
        <f t="shared" si="3"/>
        <v>416.25</v>
      </c>
      <c r="G252" s="157"/>
    </row>
    <row r="253" s="1" customFormat="1" ht="20" customHeight="1" spans="1:7">
      <c r="A253" s="152">
        <v>249</v>
      </c>
      <c r="B253" s="153" t="s">
        <v>264</v>
      </c>
      <c r="C253" s="101" t="s">
        <v>195</v>
      </c>
      <c r="D253" s="159">
        <v>2.88</v>
      </c>
      <c r="E253" s="154">
        <v>75</v>
      </c>
      <c r="F253" s="155">
        <f t="shared" si="3"/>
        <v>216</v>
      </c>
      <c r="G253" s="157"/>
    </row>
    <row r="254" s="1" customFormat="1" ht="20" customHeight="1" spans="1:7">
      <c r="A254" s="152">
        <v>250</v>
      </c>
      <c r="B254" s="153" t="s">
        <v>265</v>
      </c>
      <c r="C254" s="101" t="s">
        <v>195</v>
      </c>
      <c r="D254" s="159">
        <v>4.84</v>
      </c>
      <c r="E254" s="154">
        <v>75</v>
      </c>
      <c r="F254" s="155">
        <f t="shared" si="3"/>
        <v>363</v>
      </c>
      <c r="G254" s="157"/>
    </row>
    <row r="255" s="1" customFormat="1" ht="20" customHeight="1" spans="1:7">
      <c r="A255" s="152">
        <v>251</v>
      </c>
      <c r="B255" s="153" t="s">
        <v>266</v>
      </c>
      <c r="C255" s="101" t="s">
        <v>195</v>
      </c>
      <c r="D255" s="159">
        <v>2.11</v>
      </c>
      <c r="E255" s="154">
        <v>75</v>
      </c>
      <c r="F255" s="155">
        <f t="shared" si="3"/>
        <v>158.25</v>
      </c>
      <c r="G255" s="157"/>
    </row>
    <row r="256" s="1" customFormat="1" ht="20" customHeight="1" spans="1:7">
      <c r="A256" s="152">
        <v>252</v>
      </c>
      <c r="B256" s="153" t="s">
        <v>267</v>
      </c>
      <c r="C256" s="101" t="s">
        <v>195</v>
      </c>
      <c r="D256" s="159">
        <v>5.87</v>
      </c>
      <c r="E256" s="154">
        <v>75</v>
      </c>
      <c r="F256" s="155">
        <f t="shared" si="3"/>
        <v>440.25</v>
      </c>
      <c r="G256" s="157"/>
    </row>
    <row r="257" s="1" customFormat="1" ht="20" customHeight="1" spans="1:7">
      <c r="A257" s="152">
        <v>253</v>
      </c>
      <c r="B257" s="153" t="s">
        <v>268</v>
      </c>
      <c r="C257" s="101" t="s">
        <v>195</v>
      </c>
      <c r="D257" s="159">
        <v>4.77</v>
      </c>
      <c r="E257" s="154">
        <v>75</v>
      </c>
      <c r="F257" s="155">
        <f t="shared" si="3"/>
        <v>357.75</v>
      </c>
      <c r="G257" s="157"/>
    </row>
    <row r="258" s="1" customFormat="1" ht="20" customHeight="1" spans="1:7">
      <c r="A258" s="152">
        <v>254</v>
      </c>
      <c r="B258" s="153" t="s">
        <v>269</v>
      </c>
      <c r="C258" s="101" t="s">
        <v>195</v>
      </c>
      <c r="D258" s="159">
        <v>5.18</v>
      </c>
      <c r="E258" s="154">
        <v>75</v>
      </c>
      <c r="F258" s="155">
        <f t="shared" si="3"/>
        <v>388.5</v>
      </c>
      <c r="G258" s="157"/>
    </row>
    <row r="259" s="1" customFormat="1" ht="20" customHeight="1" spans="1:7">
      <c r="A259" s="152">
        <v>255</v>
      </c>
      <c r="B259" s="101" t="s">
        <v>270</v>
      </c>
      <c r="C259" s="101" t="s">
        <v>195</v>
      </c>
      <c r="D259" s="159">
        <v>3.31</v>
      </c>
      <c r="E259" s="154">
        <v>75</v>
      </c>
      <c r="F259" s="155">
        <f t="shared" si="3"/>
        <v>248.25</v>
      </c>
      <c r="G259" s="157"/>
    </row>
    <row r="260" s="1" customFormat="1" ht="20" customHeight="1" spans="1:7">
      <c r="A260" s="152">
        <v>256</v>
      </c>
      <c r="B260" s="101" t="s">
        <v>271</v>
      </c>
      <c r="C260" s="101" t="s">
        <v>195</v>
      </c>
      <c r="D260" s="159">
        <v>5.94</v>
      </c>
      <c r="E260" s="154">
        <v>75</v>
      </c>
      <c r="F260" s="155">
        <f t="shared" si="3"/>
        <v>445.5</v>
      </c>
      <c r="G260" s="157"/>
    </row>
    <row r="261" s="1" customFormat="1" ht="20" customHeight="1" spans="1:7">
      <c r="A261" s="152">
        <v>257</v>
      </c>
      <c r="B261" s="101" t="s">
        <v>272</v>
      </c>
      <c r="C261" s="101" t="s">
        <v>195</v>
      </c>
      <c r="D261" s="159">
        <v>1.13</v>
      </c>
      <c r="E261" s="154">
        <v>75</v>
      </c>
      <c r="F261" s="155">
        <f t="shared" ref="F261:F324" si="4">E261*D261</f>
        <v>84.75</v>
      </c>
      <c r="G261" s="157"/>
    </row>
    <row r="262" s="1" customFormat="1" ht="20" customHeight="1" spans="1:7">
      <c r="A262" s="152">
        <v>258</v>
      </c>
      <c r="B262" s="101" t="s">
        <v>273</v>
      </c>
      <c r="C262" s="101" t="s">
        <v>195</v>
      </c>
      <c r="D262" s="159">
        <v>11.78</v>
      </c>
      <c r="E262" s="154">
        <v>75</v>
      </c>
      <c r="F262" s="155">
        <f t="shared" si="4"/>
        <v>883.5</v>
      </c>
      <c r="G262" s="157"/>
    </row>
    <row r="263" s="1" customFormat="1" ht="20" customHeight="1" spans="1:7">
      <c r="A263" s="152">
        <v>259</v>
      </c>
      <c r="B263" s="101" t="s">
        <v>274</v>
      </c>
      <c r="C263" s="101" t="s">
        <v>195</v>
      </c>
      <c r="D263" s="159">
        <v>4.68</v>
      </c>
      <c r="E263" s="154">
        <v>75</v>
      </c>
      <c r="F263" s="155">
        <f t="shared" si="4"/>
        <v>351</v>
      </c>
      <c r="G263" s="157"/>
    </row>
    <row r="264" s="1" customFormat="1" ht="20" customHeight="1" spans="1:7">
      <c r="A264" s="152">
        <v>260</v>
      </c>
      <c r="B264" s="101" t="s">
        <v>275</v>
      </c>
      <c r="C264" s="101" t="s">
        <v>195</v>
      </c>
      <c r="D264" s="159">
        <v>10.64</v>
      </c>
      <c r="E264" s="154">
        <v>75</v>
      </c>
      <c r="F264" s="155">
        <f t="shared" si="4"/>
        <v>798</v>
      </c>
      <c r="G264" s="157"/>
    </row>
    <row r="265" s="1" customFormat="1" ht="20" customHeight="1" spans="1:7">
      <c r="A265" s="152">
        <v>261</v>
      </c>
      <c r="B265" s="101" t="s">
        <v>276</v>
      </c>
      <c r="C265" s="101" t="s">
        <v>195</v>
      </c>
      <c r="D265" s="159">
        <v>3.86</v>
      </c>
      <c r="E265" s="154">
        <v>75</v>
      </c>
      <c r="F265" s="155">
        <f t="shared" si="4"/>
        <v>289.5</v>
      </c>
      <c r="G265" s="157"/>
    </row>
    <row r="266" s="1" customFormat="1" ht="20" customHeight="1" spans="1:7">
      <c r="A266" s="152">
        <v>262</v>
      </c>
      <c r="B266" s="101" t="s">
        <v>277</v>
      </c>
      <c r="C266" s="101" t="s">
        <v>195</v>
      </c>
      <c r="D266" s="159">
        <v>2.69</v>
      </c>
      <c r="E266" s="154">
        <v>75</v>
      </c>
      <c r="F266" s="155">
        <f t="shared" si="4"/>
        <v>201.75</v>
      </c>
      <c r="G266" s="157"/>
    </row>
    <row r="267" s="1" customFormat="1" ht="20" customHeight="1" spans="1:7">
      <c r="A267" s="152">
        <v>263</v>
      </c>
      <c r="B267" s="153" t="s">
        <v>278</v>
      </c>
      <c r="C267" s="101" t="s">
        <v>195</v>
      </c>
      <c r="D267" s="159">
        <v>1.4</v>
      </c>
      <c r="E267" s="154">
        <v>75</v>
      </c>
      <c r="F267" s="155">
        <f t="shared" si="4"/>
        <v>105</v>
      </c>
      <c r="G267" s="157"/>
    </row>
    <row r="268" s="1" customFormat="1" ht="20" customHeight="1" spans="1:7">
      <c r="A268" s="152">
        <v>264</v>
      </c>
      <c r="B268" s="101" t="s">
        <v>279</v>
      </c>
      <c r="C268" s="101" t="s">
        <v>195</v>
      </c>
      <c r="D268" s="159">
        <v>2.5</v>
      </c>
      <c r="E268" s="154">
        <v>75</v>
      </c>
      <c r="F268" s="155">
        <f t="shared" si="4"/>
        <v>187.5</v>
      </c>
      <c r="G268" s="157"/>
    </row>
    <row r="269" s="1" customFormat="1" ht="20" customHeight="1" spans="1:7">
      <c r="A269" s="152">
        <v>265</v>
      </c>
      <c r="B269" s="101" t="s">
        <v>280</v>
      </c>
      <c r="C269" s="101" t="s">
        <v>195</v>
      </c>
      <c r="D269" s="159">
        <v>1.4</v>
      </c>
      <c r="E269" s="154">
        <v>75</v>
      </c>
      <c r="F269" s="155">
        <f t="shared" si="4"/>
        <v>105</v>
      </c>
      <c r="G269" s="157"/>
    </row>
    <row r="270" s="1" customFormat="1" ht="20" customHeight="1" spans="1:7">
      <c r="A270" s="152">
        <v>266</v>
      </c>
      <c r="B270" s="101" t="s">
        <v>256</v>
      </c>
      <c r="C270" s="101" t="s">
        <v>195</v>
      </c>
      <c r="D270" s="159">
        <v>4.28</v>
      </c>
      <c r="E270" s="154">
        <v>75</v>
      </c>
      <c r="F270" s="155">
        <f t="shared" si="4"/>
        <v>321</v>
      </c>
      <c r="G270" s="157"/>
    </row>
    <row r="271" s="1" customFormat="1" ht="20" customHeight="1" spans="1:7">
      <c r="A271" s="152">
        <v>267</v>
      </c>
      <c r="B271" s="153" t="s">
        <v>281</v>
      </c>
      <c r="C271" s="101" t="s">
        <v>282</v>
      </c>
      <c r="D271" s="159">
        <v>15</v>
      </c>
      <c r="E271" s="154">
        <v>75</v>
      </c>
      <c r="F271" s="155">
        <f t="shared" si="4"/>
        <v>1125</v>
      </c>
      <c r="G271" s="157"/>
    </row>
    <row r="272" s="1" customFormat="1" ht="20" customHeight="1" spans="1:7">
      <c r="A272" s="152">
        <v>268</v>
      </c>
      <c r="B272" s="153" t="s">
        <v>283</v>
      </c>
      <c r="C272" s="101" t="s">
        <v>282</v>
      </c>
      <c r="D272" s="159">
        <v>10.48</v>
      </c>
      <c r="E272" s="154">
        <v>75</v>
      </c>
      <c r="F272" s="155">
        <f t="shared" si="4"/>
        <v>786</v>
      </c>
      <c r="G272" s="157"/>
    </row>
    <row r="273" s="1" customFormat="1" ht="20" customHeight="1" spans="1:7">
      <c r="A273" s="152">
        <v>269</v>
      </c>
      <c r="B273" s="153" t="s">
        <v>284</v>
      </c>
      <c r="C273" s="101" t="s">
        <v>282</v>
      </c>
      <c r="D273" s="159">
        <v>8.84</v>
      </c>
      <c r="E273" s="154">
        <v>75</v>
      </c>
      <c r="F273" s="155">
        <f t="shared" si="4"/>
        <v>663</v>
      </c>
      <c r="G273" s="157"/>
    </row>
    <row r="274" s="1" customFormat="1" ht="20" customHeight="1" spans="1:7">
      <c r="A274" s="152">
        <v>270</v>
      </c>
      <c r="B274" s="153" t="s">
        <v>285</v>
      </c>
      <c r="C274" s="101" t="s">
        <v>282</v>
      </c>
      <c r="D274" s="159">
        <v>27.27</v>
      </c>
      <c r="E274" s="154">
        <v>75</v>
      </c>
      <c r="F274" s="155">
        <f t="shared" si="4"/>
        <v>2045.25</v>
      </c>
      <c r="G274" s="157"/>
    </row>
    <row r="275" s="1" customFormat="1" ht="20" customHeight="1" spans="1:7">
      <c r="A275" s="152">
        <v>271</v>
      </c>
      <c r="B275" s="153" t="s">
        <v>286</v>
      </c>
      <c r="C275" s="101" t="s">
        <v>282</v>
      </c>
      <c r="D275" s="159">
        <v>8.17</v>
      </c>
      <c r="E275" s="154">
        <v>75</v>
      </c>
      <c r="F275" s="155">
        <f t="shared" si="4"/>
        <v>612.75</v>
      </c>
      <c r="G275" s="157"/>
    </row>
    <row r="276" s="1" customFormat="1" ht="20" customHeight="1" spans="1:7">
      <c r="A276" s="152">
        <v>272</v>
      </c>
      <c r="B276" s="153" t="s">
        <v>287</v>
      </c>
      <c r="C276" s="101" t="s">
        <v>282</v>
      </c>
      <c r="D276" s="159">
        <v>0.41</v>
      </c>
      <c r="E276" s="154">
        <v>75</v>
      </c>
      <c r="F276" s="155">
        <f t="shared" si="4"/>
        <v>30.75</v>
      </c>
      <c r="G276" s="157"/>
    </row>
    <row r="277" s="1" customFormat="1" ht="20" customHeight="1" spans="1:7">
      <c r="A277" s="152">
        <v>273</v>
      </c>
      <c r="B277" s="153" t="s">
        <v>288</v>
      </c>
      <c r="C277" s="101" t="s">
        <v>282</v>
      </c>
      <c r="D277" s="159">
        <v>9.79</v>
      </c>
      <c r="E277" s="154">
        <v>75</v>
      </c>
      <c r="F277" s="155">
        <f t="shared" si="4"/>
        <v>734.25</v>
      </c>
      <c r="G277" s="157"/>
    </row>
    <row r="278" s="1" customFormat="1" ht="20" customHeight="1" spans="1:7">
      <c r="A278" s="152">
        <v>274</v>
      </c>
      <c r="B278" s="153" t="s">
        <v>289</v>
      </c>
      <c r="C278" s="101" t="s">
        <v>282</v>
      </c>
      <c r="D278" s="159">
        <v>14.02</v>
      </c>
      <c r="E278" s="154">
        <v>75</v>
      </c>
      <c r="F278" s="155">
        <f t="shared" si="4"/>
        <v>1051.5</v>
      </c>
      <c r="G278" s="157"/>
    </row>
    <row r="279" s="1" customFormat="1" ht="20" customHeight="1" spans="1:7">
      <c r="A279" s="152">
        <v>275</v>
      </c>
      <c r="B279" s="153" t="s">
        <v>290</v>
      </c>
      <c r="C279" s="101" t="s">
        <v>282</v>
      </c>
      <c r="D279" s="159">
        <v>3.98</v>
      </c>
      <c r="E279" s="154">
        <v>75</v>
      </c>
      <c r="F279" s="155">
        <f t="shared" si="4"/>
        <v>298.5</v>
      </c>
      <c r="G279" s="157"/>
    </row>
    <row r="280" s="1" customFormat="1" ht="20" customHeight="1" spans="1:7">
      <c r="A280" s="152">
        <v>276</v>
      </c>
      <c r="B280" s="153" t="s">
        <v>291</v>
      </c>
      <c r="C280" s="101" t="s">
        <v>282</v>
      </c>
      <c r="D280" s="159">
        <v>7.77</v>
      </c>
      <c r="E280" s="154">
        <v>75</v>
      </c>
      <c r="F280" s="155">
        <f t="shared" si="4"/>
        <v>582.75</v>
      </c>
      <c r="G280" s="157"/>
    </row>
    <row r="281" s="1" customFormat="1" ht="20" customHeight="1" spans="1:7">
      <c r="A281" s="152">
        <v>277</v>
      </c>
      <c r="B281" s="153" t="s">
        <v>292</v>
      </c>
      <c r="C281" s="101" t="s">
        <v>282</v>
      </c>
      <c r="D281" s="159">
        <v>13.8</v>
      </c>
      <c r="E281" s="154">
        <v>75</v>
      </c>
      <c r="F281" s="155">
        <f t="shared" si="4"/>
        <v>1035</v>
      </c>
      <c r="G281" s="157"/>
    </row>
    <row r="282" s="1" customFormat="1" ht="20" customHeight="1" spans="1:7">
      <c r="A282" s="152">
        <v>278</v>
      </c>
      <c r="B282" s="153" t="s">
        <v>293</v>
      </c>
      <c r="C282" s="101" t="s">
        <v>282</v>
      </c>
      <c r="D282" s="159">
        <v>14.51</v>
      </c>
      <c r="E282" s="154">
        <v>75</v>
      </c>
      <c r="F282" s="155">
        <f t="shared" si="4"/>
        <v>1088.25</v>
      </c>
      <c r="G282" s="157"/>
    </row>
    <row r="283" s="1" customFormat="1" ht="20" customHeight="1" spans="1:7">
      <c r="A283" s="152">
        <v>279</v>
      </c>
      <c r="B283" s="153" t="s">
        <v>294</v>
      </c>
      <c r="C283" s="101" t="s">
        <v>282</v>
      </c>
      <c r="D283" s="159">
        <v>11.88</v>
      </c>
      <c r="E283" s="154">
        <v>75</v>
      </c>
      <c r="F283" s="155">
        <f t="shared" si="4"/>
        <v>891</v>
      </c>
      <c r="G283" s="157"/>
    </row>
    <row r="284" s="1" customFormat="1" ht="20" customHeight="1" spans="1:7">
      <c r="A284" s="152">
        <v>280</v>
      </c>
      <c r="B284" s="153" t="s">
        <v>295</v>
      </c>
      <c r="C284" s="101" t="s">
        <v>282</v>
      </c>
      <c r="D284" s="159">
        <v>8.71</v>
      </c>
      <c r="E284" s="154">
        <v>75</v>
      </c>
      <c r="F284" s="155">
        <f t="shared" si="4"/>
        <v>653.25</v>
      </c>
      <c r="G284" s="157"/>
    </row>
    <row r="285" s="1" customFormat="1" ht="20" customHeight="1" spans="1:7">
      <c r="A285" s="152">
        <v>281</v>
      </c>
      <c r="B285" s="153" t="s">
        <v>296</v>
      </c>
      <c r="C285" s="101" t="s">
        <v>282</v>
      </c>
      <c r="D285" s="159">
        <v>19.6</v>
      </c>
      <c r="E285" s="154">
        <v>75</v>
      </c>
      <c r="F285" s="155">
        <f t="shared" si="4"/>
        <v>1470</v>
      </c>
      <c r="G285" s="157"/>
    </row>
    <row r="286" s="1" customFormat="1" ht="20" customHeight="1" spans="1:7">
      <c r="A286" s="152">
        <v>282</v>
      </c>
      <c r="B286" s="153" t="s">
        <v>297</v>
      </c>
      <c r="C286" s="101" t="s">
        <v>282</v>
      </c>
      <c r="D286" s="159">
        <v>16.3</v>
      </c>
      <c r="E286" s="154">
        <v>75</v>
      </c>
      <c r="F286" s="155">
        <f t="shared" si="4"/>
        <v>1222.5</v>
      </c>
      <c r="G286" s="157"/>
    </row>
    <row r="287" s="1" customFormat="1" ht="20" customHeight="1" spans="1:7">
      <c r="A287" s="152">
        <v>283</v>
      </c>
      <c r="B287" s="153" t="s">
        <v>298</v>
      </c>
      <c r="C287" s="101" t="s">
        <v>282</v>
      </c>
      <c r="D287" s="159">
        <v>12.15</v>
      </c>
      <c r="E287" s="154">
        <v>75</v>
      </c>
      <c r="F287" s="155">
        <f t="shared" si="4"/>
        <v>911.25</v>
      </c>
      <c r="G287" s="157"/>
    </row>
    <row r="288" s="1" customFormat="1" ht="20" customHeight="1" spans="1:7">
      <c r="A288" s="152">
        <v>284</v>
      </c>
      <c r="B288" s="153" t="s">
        <v>299</v>
      </c>
      <c r="C288" s="101" t="s">
        <v>282</v>
      </c>
      <c r="D288" s="159">
        <v>7.16</v>
      </c>
      <c r="E288" s="154">
        <v>75</v>
      </c>
      <c r="F288" s="155">
        <f t="shared" si="4"/>
        <v>537</v>
      </c>
      <c r="G288" s="157"/>
    </row>
    <row r="289" s="1" customFormat="1" ht="20" customHeight="1" spans="1:7">
      <c r="A289" s="152">
        <v>285</v>
      </c>
      <c r="B289" s="153" t="s">
        <v>300</v>
      </c>
      <c r="C289" s="101" t="s">
        <v>282</v>
      </c>
      <c r="D289" s="159">
        <v>20.53</v>
      </c>
      <c r="E289" s="154">
        <v>75</v>
      </c>
      <c r="F289" s="155">
        <f t="shared" si="4"/>
        <v>1539.75</v>
      </c>
      <c r="G289" s="157"/>
    </row>
    <row r="290" s="1" customFormat="1" ht="20" customHeight="1" spans="1:7">
      <c r="A290" s="152">
        <v>286</v>
      </c>
      <c r="B290" s="153" t="s">
        <v>301</v>
      </c>
      <c r="C290" s="101" t="s">
        <v>282</v>
      </c>
      <c r="D290" s="159">
        <v>13.4</v>
      </c>
      <c r="E290" s="154">
        <v>75</v>
      </c>
      <c r="F290" s="155">
        <f t="shared" si="4"/>
        <v>1005</v>
      </c>
      <c r="G290" s="157"/>
    </row>
    <row r="291" s="1" customFormat="1" ht="20" customHeight="1" spans="1:7">
      <c r="A291" s="152">
        <v>287</v>
      </c>
      <c r="B291" s="153" t="s">
        <v>302</v>
      </c>
      <c r="C291" s="101" t="s">
        <v>282</v>
      </c>
      <c r="D291" s="159">
        <v>10.32</v>
      </c>
      <c r="E291" s="154">
        <v>75</v>
      </c>
      <c r="F291" s="155">
        <f t="shared" si="4"/>
        <v>774</v>
      </c>
      <c r="G291" s="157"/>
    </row>
    <row r="292" s="1" customFormat="1" ht="20" customHeight="1" spans="1:7">
      <c r="A292" s="152">
        <v>288</v>
      </c>
      <c r="B292" s="153" t="s">
        <v>303</v>
      </c>
      <c r="C292" s="101" t="s">
        <v>282</v>
      </c>
      <c r="D292" s="159">
        <v>15.79</v>
      </c>
      <c r="E292" s="154">
        <v>75</v>
      </c>
      <c r="F292" s="155">
        <f t="shared" si="4"/>
        <v>1184.25</v>
      </c>
      <c r="G292" s="157"/>
    </row>
    <row r="293" s="1" customFormat="1" ht="20" customHeight="1" spans="1:7">
      <c r="A293" s="152">
        <v>289</v>
      </c>
      <c r="B293" s="153" t="s">
        <v>304</v>
      </c>
      <c r="C293" s="101" t="s">
        <v>282</v>
      </c>
      <c r="D293" s="159">
        <v>9.68</v>
      </c>
      <c r="E293" s="154">
        <v>75</v>
      </c>
      <c r="F293" s="155">
        <f t="shared" si="4"/>
        <v>726</v>
      </c>
      <c r="G293" s="157"/>
    </row>
    <row r="294" s="1" customFormat="1" ht="20" customHeight="1" spans="1:7">
      <c r="A294" s="152">
        <v>290</v>
      </c>
      <c r="B294" s="153" t="s">
        <v>305</v>
      </c>
      <c r="C294" s="101" t="s">
        <v>282</v>
      </c>
      <c r="D294" s="159">
        <v>4.13</v>
      </c>
      <c r="E294" s="154">
        <v>75</v>
      </c>
      <c r="F294" s="155">
        <f t="shared" si="4"/>
        <v>309.75</v>
      </c>
      <c r="G294" s="157"/>
    </row>
    <row r="295" s="1" customFormat="1" ht="20" customHeight="1" spans="1:7">
      <c r="A295" s="152">
        <v>291</v>
      </c>
      <c r="B295" s="153" t="s">
        <v>306</v>
      </c>
      <c r="C295" s="101" t="s">
        <v>282</v>
      </c>
      <c r="D295" s="159">
        <v>10.03</v>
      </c>
      <c r="E295" s="154">
        <v>75</v>
      </c>
      <c r="F295" s="155">
        <f t="shared" si="4"/>
        <v>752.25</v>
      </c>
      <c r="G295" s="157"/>
    </row>
    <row r="296" s="1" customFormat="1" ht="20" customHeight="1" spans="1:7">
      <c r="A296" s="152">
        <v>292</v>
      </c>
      <c r="B296" s="153" t="s">
        <v>307</v>
      </c>
      <c r="C296" s="101" t="s">
        <v>282</v>
      </c>
      <c r="D296" s="159">
        <v>9.9</v>
      </c>
      <c r="E296" s="154">
        <v>75</v>
      </c>
      <c r="F296" s="155">
        <f t="shared" si="4"/>
        <v>742.5</v>
      </c>
      <c r="G296" s="157"/>
    </row>
    <row r="297" s="1" customFormat="1" ht="20" customHeight="1" spans="1:7">
      <c r="A297" s="152">
        <v>293</v>
      </c>
      <c r="B297" s="153" t="s">
        <v>308</v>
      </c>
      <c r="C297" s="101" t="s">
        <v>282</v>
      </c>
      <c r="D297" s="159">
        <v>9.58</v>
      </c>
      <c r="E297" s="154">
        <v>75</v>
      </c>
      <c r="F297" s="155">
        <f t="shared" si="4"/>
        <v>718.5</v>
      </c>
      <c r="G297" s="157"/>
    </row>
    <row r="298" s="1" customFormat="1" ht="20" customHeight="1" spans="1:7">
      <c r="A298" s="152">
        <v>294</v>
      </c>
      <c r="B298" s="153" t="s">
        <v>309</v>
      </c>
      <c r="C298" s="101" t="s">
        <v>282</v>
      </c>
      <c r="D298" s="159">
        <v>12.22</v>
      </c>
      <c r="E298" s="154">
        <v>75</v>
      </c>
      <c r="F298" s="155">
        <f t="shared" si="4"/>
        <v>916.5</v>
      </c>
      <c r="G298" s="157"/>
    </row>
    <row r="299" s="1" customFormat="1" ht="20" customHeight="1" spans="1:7">
      <c r="A299" s="152">
        <v>295</v>
      </c>
      <c r="B299" s="153" t="s">
        <v>310</v>
      </c>
      <c r="C299" s="101" t="s">
        <v>282</v>
      </c>
      <c r="D299" s="159">
        <v>19.63</v>
      </c>
      <c r="E299" s="154">
        <v>75</v>
      </c>
      <c r="F299" s="155">
        <f t="shared" si="4"/>
        <v>1472.25</v>
      </c>
      <c r="G299" s="157"/>
    </row>
    <row r="300" s="1" customFormat="1" ht="20" customHeight="1" spans="1:7">
      <c r="A300" s="152">
        <v>296</v>
      </c>
      <c r="B300" s="153" t="s">
        <v>311</v>
      </c>
      <c r="C300" s="101" t="s">
        <v>282</v>
      </c>
      <c r="D300" s="159">
        <v>15.47</v>
      </c>
      <c r="E300" s="154">
        <v>75</v>
      </c>
      <c r="F300" s="155">
        <f t="shared" si="4"/>
        <v>1160.25</v>
      </c>
      <c r="G300" s="157"/>
    </row>
    <row r="301" s="1" customFormat="1" ht="20" customHeight="1" spans="1:7">
      <c r="A301" s="152">
        <v>297</v>
      </c>
      <c r="B301" s="153" t="s">
        <v>312</v>
      </c>
      <c r="C301" s="101" t="s">
        <v>282</v>
      </c>
      <c r="D301" s="159">
        <v>8.84</v>
      </c>
      <c r="E301" s="154">
        <v>75</v>
      </c>
      <c r="F301" s="155">
        <f t="shared" si="4"/>
        <v>663</v>
      </c>
      <c r="G301" s="157"/>
    </row>
    <row r="302" s="1" customFormat="1" ht="20" customHeight="1" spans="1:7">
      <c r="A302" s="152">
        <v>298</v>
      </c>
      <c r="B302" s="153" t="s">
        <v>313</v>
      </c>
      <c r="C302" s="101" t="s">
        <v>282</v>
      </c>
      <c r="D302" s="159">
        <v>6.86</v>
      </c>
      <c r="E302" s="154">
        <v>75</v>
      </c>
      <c r="F302" s="155">
        <f t="shared" si="4"/>
        <v>514.5</v>
      </c>
      <c r="G302" s="157"/>
    </row>
    <row r="303" s="1" customFormat="1" ht="20" customHeight="1" spans="1:7">
      <c r="A303" s="152">
        <v>299</v>
      </c>
      <c r="B303" s="153" t="s">
        <v>314</v>
      </c>
      <c r="C303" s="101" t="s">
        <v>282</v>
      </c>
      <c r="D303" s="159">
        <v>10.22</v>
      </c>
      <c r="E303" s="154">
        <v>75</v>
      </c>
      <c r="F303" s="155">
        <f t="shared" si="4"/>
        <v>766.5</v>
      </c>
      <c r="G303" s="157"/>
    </row>
    <row r="304" s="1" customFormat="1" ht="20" customHeight="1" spans="1:7">
      <c r="A304" s="152">
        <v>300</v>
      </c>
      <c r="B304" s="153" t="s">
        <v>315</v>
      </c>
      <c r="C304" s="101" t="s">
        <v>282</v>
      </c>
      <c r="D304" s="159">
        <v>11.2</v>
      </c>
      <c r="E304" s="154">
        <v>75</v>
      </c>
      <c r="F304" s="155">
        <f t="shared" si="4"/>
        <v>840</v>
      </c>
      <c r="G304" s="157"/>
    </row>
    <row r="305" s="1" customFormat="1" ht="20" customHeight="1" spans="1:7">
      <c r="A305" s="152">
        <v>301</v>
      </c>
      <c r="B305" s="153" t="s">
        <v>316</v>
      </c>
      <c r="C305" s="101" t="s">
        <v>282</v>
      </c>
      <c r="D305" s="159">
        <v>11.7</v>
      </c>
      <c r="E305" s="154">
        <v>75</v>
      </c>
      <c r="F305" s="155">
        <f t="shared" si="4"/>
        <v>877.5</v>
      </c>
      <c r="G305" s="157"/>
    </row>
    <row r="306" s="1" customFormat="1" ht="20" customHeight="1" spans="1:7">
      <c r="A306" s="152">
        <v>302</v>
      </c>
      <c r="B306" s="153" t="s">
        <v>317</v>
      </c>
      <c r="C306" s="101" t="s">
        <v>282</v>
      </c>
      <c r="D306" s="159">
        <v>10.81</v>
      </c>
      <c r="E306" s="154">
        <v>75</v>
      </c>
      <c r="F306" s="155">
        <f t="shared" si="4"/>
        <v>810.75</v>
      </c>
      <c r="G306" s="157"/>
    </row>
    <row r="307" s="1" customFormat="1" ht="20" customHeight="1" spans="1:7">
      <c r="A307" s="152">
        <v>303</v>
      </c>
      <c r="B307" s="153" t="s">
        <v>318</v>
      </c>
      <c r="C307" s="101" t="s">
        <v>282</v>
      </c>
      <c r="D307" s="159">
        <v>6.05</v>
      </c>
      <c r="E307" s="154">
        <v>75</v>
      </c>
      <c r="F307" s="155">
        <f t="shared" si="4"/>
        <v>453.75</v>
      </c>
      <c r="G307" s="157"/>
    </row>
    <row r="308" s="1" customFormat="1" ht="20" customHeight="1" spans="1:7">
      <c r="A308" s="152">
        <v>304</v>
      </c>
      <c r="B308" s="153" t="s">
        <v>319</v>
      </c>
      <c r="C308" s="101" t="s">
        <v>282</v>
      </c>
      <c r="D308" s="159">
        <v>6.84</v>
      </c>
      <c r="E308" s="154">
        <v>75</v>
      </c>
      <c r="F308" s="155">
        <f t="shared" si="4"/>
        <v>513</v>
      </c>
      <c r="G308" s="157"/>
    </row>
    <row r="309" s="1" customFormat="1" ht="20" customHeight="1" spans="1:7">
      <c r="A309" s="152">
        <v>305</v>
      </c>
      <c r="B309" s="153" t="s">
        <v>320</v>
      </c>
      <c r="C309" s="101" t="s">
        <v>282</v>
      </c>
      <c r="D309" s="159">
        <v>7.5</v>
      </c>
      <c r="E309" s="154">
        <v>75</v>
      </c>
      <c r="F309" s="155">
        <f t="shared" si="4"/>
        <v>562.5</v>
      </c>
      <c r="G309" s="157"/>
    </row>
    <row r="310" s="1" customFormat="1" ht="20" customHeight="1" spans="1:7">
      <c r="A310" s="152">
        <v>306</v>
      </c>
      <c r="B310" s="153" t="s">
        <v>321</v>
      </c>
      <c r="C310" s="101" t="s">
        <v>282</v>
      </c>
      <c r="D310" s="159">
        <v>5.89</v>
      </c>
      <c r="E310" s="154">
        <v>75</v>
      </c>
      <c r="F310" s="155">
        <f t="shared" si="4"/>
        <v>441.75</v>
      </c>
      <c r="G310" s="157"/>
    </row>
    <row r="311" s="1" customFormat="1" ht="20" customHeight="1" spans="1:7">
      <c r="A311" s="152">
        <v>307</v>
      </c>
      <c r="B311" s="153" t="s">
        <v>322</v>
      </c>
      <c r="C311" s="101" t="s">
        <v>282</v>
      </c>
      <c r="D311" s="159">
        <v>9.53</v>
      </c>
      <c r="E311" s="154">
        <v>75</v>
      </c>
      <c r="F311" s="155">
        <f t="shared" si="4"/>
        <v>714.75</v>
      </c>
      <c r="G311" s="157"/>
    </row>
    <row r="312" s="1" customFormat="1" ht="20" customHeight="1" spans="1:7">
      <c r="A312" s="152">
        <v>308</v>
      </c>
      <c r="B312" s="153" t="s">
        <v>323</v>
      </c>
      <c r="C312" s="101" t="s">
        <v>282</v>
      </c>
      <c r="D312" s="159">
        <v>4.93</v>
      </c>
      <c r="E312" s="154">
        <v>75</v>
      </c>
      <c r="F312" s="155">
        <f t="shared" si="4"/>
        <v>369.75</v>
      </c>
      <c r="G312" s="157"/>
    </row>
    <row r="313" s="1" customFormat="1" ht="20" customHeight="1" spans="1:7">
      <c r="A313" s="152">
        <v>309</v>
      </c>
      <c r="B313" s="153" t="s">
        <v>324</v>
      </c>
      <c r="C313" s="101" t="s">
        <v>282</v>
      </c>
      <c r="D313" s="159">
        <v>1.26</v>
      </c>
      <c r="E313" s="154">
        <v>75</v>
      </c>
      <c r="F313" s="155">
        <f t="shared" si="4"/>
        <v>94.5</v>
      </c>
      <c r="G313" s="157"/>
    </row>
    <row r="314" s="1" customFormat="1" ht="20" customHeight="1" spans="1:7">
      <c r="A314" s="152">
        <v>310</v>
      </c>
      <c r="B314" s="153" t="s">
        <v>325</v>
      </c>
      <c r="C314" s="101" t="s">
        <v>282</v>
      </c>
      <c r="D314" s="159">
        <v>1.89</v>
      </c>
      <c r="E314" s="154">
        <v>75</v>
      </c>
      <c r="F314" s="155">
        <f t="shared" si="4"/>
        <v>141.75</v>
      </c>
      <c r="G314" s="157"/>
    </row>
    <row r="315" s="1" customFormat="1" ht="20" customHeight="1" spans="1:7">
      <c r="A315" s="152">
        <v>311</v>
      </c>
      <c r="B315" s="153" t="s">
        <v>326</v>
      </c>
      <c r="C315" s="101" t="s">
        <v>282</v>
      </c>
      <c r="D315" s="159">
        <v>8.37</v>
      </c>
      <c r="E315" s="154">
        <v>75</v>
      </c>
      <c r="F315" s="155">
        <f t="shared" si="4"/>
        <v>627.75</v>
      </c>
      <c r="G315" s="157"/>
    </row>
    <row r="316" s="1" customFormat="1" ht="20" customHeight="1" spans="1:7">
      <c r="A316" s="152">
        <v>312</v>
      </c>
      <c r="B316" s="153" t="s">
        <v>327</v>
      </c>
      <c r="C316" s="101" t="s">
        <v>282</v>
      </c>
      <c r="D316" s="159">
        <v>6.49</v>
      </c>
      <c r="E316" s="154">
        <v>75</v>
      </c>
      <c r="F316" s="155">
        <f t="shared" si="4"/>
        <v>486.75</v>
      </c>
      <c r="G316" s="157"/>
    </row>
    <row r="317" s="1" customFormat="1" ht="20" customHeight="1" spans="1:7">
      <c r="A317" s="152">
        <v>313</v>
      </c>
      <c r="B317" s="153" t="s">
        <v>108</v>
      </c>
      <c r="C317" s="101" t="s">
        <v>282</v>
      </c>
      <c r="D317" s="159">
        <v>7.58</v>
      </c>
      <c r="E317" s="154">
        <v>75</v>
      </c>
      <c r="F317" s="155">
        <f t="shared" si="4"/>
        <v>568.5</v>
      </c>
      <c r="G317" s="157"/>
    </row>
    <row r="318" s="1" customFormat="1" ht="20" customHeight="1" spans="1:7">
      <c r="A318" s="152">
        <v>314</v>
      </c>
      <c r="B318" s="153" t="s">
        <v>328</v>
      </c>
      <c r="C318" s="101" t="s">
        <v>282</v>
      </c>
      <c r="D318" s="159">
        <v>7.22</v>
      </c>
      <c r="E318" s="154">
        <v>75</v>
      </c>
      <c r="F318" s="155">
        <f t="shared" si="4"/>
        <v>541.5</v>
      </c>
      <c r="G318" s="157"/>
    </row>
    <row r="319" s="1" customFormat="1" ht="20" customHeight="1" spans="1:7">
      <c r="A319" s="152">
        <v>315</v>
      </c>
      <c r="B319" s="153" t="s">
        <v>329</v>
      </c>
      <c r="C319" s="101" t="s">
        <v>282</v>
      </c>
      <c r="D319" s="159">
        <v>4.89</v>
      </c>
      <c r="E319" s="154">
        <v>75</v>
      </c>
      <c r="F319" s="155">
        <f t="shared" si="4"/>
        <v>366.75</v>
      </c>
      <c r="G319" s="157"/>
    </row>
    <row r="320" s="1" customFormat="1" ht="20" customHeight="1" spans="1:7">
      <c r="A320" s="152">
        <v>316</v>
      </c>
      <c r="B320" s="153" t="s">
        <v>330</v>
      </c>
      <c r="C320" s="101" t="s">
        <v>282</v>
      </c>
      <c r="D320" s="159">
        <v>10.22</v>
      </c>
      <c r="E320" s="154">
        <v>75</v>
      </c>
      <c r="F320" s="155">
        <f t="shared" si="4"/>
        <v>766.5</v>
      </c>
      <c r="G320" s="157"/>
    </row>
    <row r="321" s="1" customFormat="1" ht="20" customHeight="1" spans="1:7">
      <c r="A321" s="152">
        <v>317</v>
      </c>
      <c r="B321" s="153" t="s">
        <v>331</v>
      </c>
      <c r="C321" s="101" t="s">
        <v>282</v>
      </c>
      <c r="D321" s="159">
        <v>7.36</v>
      </c>
      <c r="E321" s="154">
        <v>75</v>
      </c>
      <c r="F321" s="155">
        <f t="shared" si="4"/>
        <v>552</v>
      </c>
      <c r="G321" s="157"/>
    </row>
    <row r="322" s="1" customFormat="1" ht="20" customHeight="1" spans="1:7">
      <c r="A322" s="152">
        <v>318</v>
      </c>
      <c r="B322" s="153" t="s">
        <v>332</v>
      </c>
      <c r="C322" s="101" t="s">
        <v>282</v>
      </c>
      <c r="D322" s="159">
        <v>7.45</v>
      </c>
      <c r="E322" s="154">
        <v>75</v>
      </c>
      <c r="F322" s="155">
        <f t="shared" si="4"/>
        <v>558.75</v>
      </c>
      <c r="G322" s="157"/>
    </row>
    <row r="323" s="1" customFormat="1" ht="20" customHeight="1" spans="1:7">
      <c r="A323" s="152">
        <v>319</v>
      </c>
      <c r="B323" s="153" t="s">
        <v>333</v>
      </c>
      <c r="C323" s="101" t="s">
        <v>282</v>
      </c>
      <c r="D323" s="159">
        <v>8.4</v>
      </c>
      <c r="E323" s="154">
        <v>75</v>
      </c>
      <c r="F323" s="155">
        <f t="shared" si="4"/>
        <v>630</v>
      </c>
      <c r="G323" s="157"/>
    </row>
    <row r="324" s="1" customFormat="1" ht="20" customHeight="1" spans="1:7">
      <c r="A324" s="152">
        <v>320</v>
      </c>
      <c r="B324" s="153" t="s">
        <v>334</v>
      </c>
      <c r="C324" s="101" t="s">
        <v>282</v>
      </c>
      <c r="D324" s="159">
        <v>9.71</v>
      </c>
      <c r="E324" s="154">
        <v>75</v>
      </c>
      <c r="F324" s="155">
        <f t="shared" si="4"/>
        <v>728.25</v>
      </c>
      <c r="G324" s="157"/>
    </row>
    <row r="325" s="1" customFormat="1" ht="20" customHeight="1" spans="1:7">
      <c r="A325" s="152">
        <v>321</v>
      </c>
      <c r="B325" s="153" t="s">
        <v>335</v>
      </c>
      <c r="C325" s="101" t="s">
        <v>282</v>
      </c>
      <c r="D325" s="159">
        <v>4.11</v>
      </c>
      <c r="E325" s="154">
        <v>75</v>
      </c>
      <c r="F325" s="155">
        <f t="shared" ref="F325:F388" si="5">E325*D325</f>
        <v>308.25</v>
      </c>
      <c r="G325" s="157"/>
    </row>
    <row r="326" s="1" customFormat="1" ht="20" customHeight="1" spans="1:7">
      <c r="A326" s="152">
        <v>322</v>
      </c>
      <c r="B326" s="153" t="s">
        <v>336</v>
      </c>
      <c r="C326" s="101" t="s">
        <v>282</v>
      </c>
      <c r="D326" s="159">
        <v>1.13</v>
      </c>
      <c r="E326" s="154">
        <v>75</v>
      </c>
      <c r="F326" s="155">
        <f t="shared" si="5"/>
        <v>84.75</v>
      </c>
      <c r="G326" s="157"/>
    </row>
    <row r="327" s="1" customFormat="1" ht="20" customHeight="1" spans="1:7">
      <c r="A327" s="152">
        <v>323</v>
      </c>
      <c r="B327" s="153" t="s">
        <v>337</v>
      </c>
      <c r="C327" s="101" t="s">
        <v>282</v>
      </c>
      <c r="D327" s="159">
        <v>9.85</v>
      </c>
      <c r="E327" s="154">
        <v>75</v>
      </c>
      <c r="F327" s="155">
        <f t="shared" si="5"/>
        <v>738.75</v>
      </c>
      <c r="G327" s="157"/>
    </row>
    <row r="328" s="1" customFormat="1" ht="20" customHeight="1" spans="1:7">
      <c r="A328" s="152">
        <v>324</v>
      </c>
      <c r="B328" s="153" t="s">
        <v>338</v>
      </c>
      <c r="C328" s="101" t="s">
        <v>282</v>
      </c>
      <c r="D328" s="159">
        <v>1.67</v>
      </c>
      <c r="E328" s="154">
        <v>75</v>
      </c>
      <c r="F328" s="155">
        <f t="shared" si="5"/>
        <v>125.25</v>
      </c>
      <c r="G328" s="157"/>
    </row>
    <row r="329" s="1" customFormat="1" ht="20" customHeight="1" spans="1:7">
      <c r="A329" s="152">
        <v>325</v>
      </c>
      <c r="B329" s="153" t="s">
        <v>339</v>
      </c>
      <c r="C329" s="101" t="s">
        <v>282</v>
      </c>
      <c r="D329" s="159">
        <v>3.81</v>
      </c>
      <c r="E329" s="154">
        <v>75</v>
      </c>
      <c r="F329" s="155">
        <f t="shared" si="5"/>
        <v>285.75</v>
      </c>
      <c r="G329" s="157"/>
    </row>
    <row r="330" s="1" customFormat="1" ht="20" customHeight="1" spans="1:7">
      <c r="A330" s="152">
        <v>326</v>
      </c>
      <c r="B330" s="153" t="s">
        <v>340</v>
      </c>
      <c r="C330" s="101" t="s">
        <v>282</v>
      </c>
      <c r="D330" s="159">
        <v>2.55</v>
      </c>
      <c r="E330" s="154">
        <v>75</v>
      </c>
      <c r="F330" s="155">
        <f t="shared" si="5"/>
        <v>191.25</v>
      </c>
      <c r="G330" s="157"/>
    </row>
    <row r="331" s="1" customFormat="1" ht="20" customHeight="1" spans="1:7">
      <c r="A331" s="152">
        <v>327</v>
      </c>
      <c r="B331" s="153" t="s">
        <v>341</v>
      </c>
      <c r="C331" s="101" t="s">
        <v>282</v>
      </c>
      <c r="D331" s="159">
        <v>8.26</v>
      </c>
      <c r="E331" s="154">
        <v>75</v>
      </c>
      <c r="F331" s="155">
        <f t="shared" si="5"/>
        <v>619.5</v>
      </c>
      <c r="G331" s="157"/>
    </row>
    <row r="332" s="1" customFormat="1" ht="20" customHeight="1" spans="1:7">
      <c r="A332" s="152">
        <v>328</v>
      </c>
      <c r="B332" s="153" t="s">
        <v>342</v>
      </c>
      <c r="C332" s="101" t="s">
        <v>282</v>
      </c>
      <c r="D332" s="159">
        <v>1.49</v>
      </c>
      <c r="E332" s="154">
        <v>75</v>
      </c>
      <c r="F332" s="155">
        <f t="shared" si="5"/>
        <v>111.75</v>
      </c>
      <c r="G332" s="157"/>
    </row>
    <row r="333" s="1" customFormat="1" ht="20" customHeight="1" spans="1:7">
      <c r="A333" s="152">
        <v>329</v>
      </c>
      <c r="B333" s="153" t="s">
        <v>343</v>
      </c>
      <c r="C333" s="101" t="s">
        <v>282</v>
      </c>
      <c r="D333" s="159">
        <v>5.33</v>
      </c>
      <c r="E333" s="154">
        <v>75</v>
      </c>
      <c r="F333" s="155">
        <f t="shared" si="5"/>
        <v>399.75</v>
      </c>
      <c r="G333" s="157"/>
    </row>
    <row r="334" s="1" customFormat="1" ht="20" customHeight="1" spans="1:7">
      <c r="A334" s="152">
        <v>330</v>
      </c>
      <c r="B334" s="153" t="s">
        <v>344</v>
      </c>
      <c r="C334" s="101" t="s">
        <v>282</v>
      </c>
      <c r="D334" s="159">
        <v>8.62</v>
      </c>
      <c r="E334" s="154">
        <v>75</v>
      </c>
      <c r="F334" s="155">
        <f t="shared" si="5"/>
        <v>646.5</v>
      </c>
      <c r="G334" s="157"/>
    </row>
    <row r="335" s="1" customFormat="1" ht="20" customHeight="1" spans="1:7">
      <c r="A335" s="152">
        <v>331</v>
      </c>
      <c r="B335" s="153" t="s">
        <v>345</v>
      </c>
      <c r="C335" s="101" t="s">
        <v>282</v>
      </c>
      <c r="D335" s="159">
        <v>0.54</v>
      </c>
      <c r="E335" s="154">
        <v>75</v>
      </c>
      <c r="F335" s="155">
        <f t="shared" si="5"/>
        <v>40.5</v>
      </c>
      <c r="G335" s="157"/>
    </row>
    <row r="336" s="1" customFormat="1" ht="20" customHeight="1" spans="1:7">
      <c r="A336" s="152">
        <v>332</v>
      </c>
      <c r="B336" s="153" t="s">
        <v>346</v>
      </c>
      <c r="C336" s="101" t="s">
        <v>282</v>
      </c>
      <c r="D336" s="159">
        <v>1.06</v>
      </c>
      <c r="E336" s="154">
        <v>75</v>
      </c>
      <c r="F336" s="155">
        <f t="shared" si="5"/>
        <v>79.5</v>
      </c>
      <c r="G336" s="157"/>
    </row>
    <row r="337" s="1" customFormat="1" ht="20" customHeight="1" spans="1:7">
      <c r="A337" s="152">
        <v>333</v>
      </c>
      <c r="B337" s="153" t="s">
        <v>347</v>
      </c>
      <c r="C337" s="101" t="s">
        <v>282</v>
      </c>
      <c r="D337" s="159">
        <v>5.52</v>
      </c>
      <c r="E337" s="154">
        <v>75</v>
      </c>
      <c r="F337" s="155">
        <f t="shared" si="5"/>
        <v>414</v>
      </c>
      <c r="G337" s="157"/>
    </row>
    <row r="338" s="1" customFormat="1" ht="20" customHeight="1" spans="1:7">
      <c r="A338" s="152">
        <v>334</v>
      </c>
      <c r="B338" s="153" t="s">
        <v>348</v>
      </c>
      <c r="C338" s="101" t="s">
        <v>282</v>
      </c>
      <c r="D338" s="159">
        <v>7.57</v>
      </c>
      <c r="E338" s="154">
        <v>75</v>
      </c>
      <c r="F338" s="155">
        <f t="shared" si="5"/>
        <v>567.75</v>
      </c>
      <c r="G338" s="157"/>
    </row>
    <row r="339" s="1" customFormat="1" ht="20" customHeight="1" spans="1:7">
      <c r="A339" s="152">
        <v>335</v>
      </c>
      <c r="B339" s="153" t="s">
        <v>349</v>
      </c>
      <c r="C339" s="101" t="s">
        <v>282</v>
      </c>
      <c r="D339" s="159">
        <v>11.71</v>
      </c>
      <c r="E339" s="154">
        <v>75</v>
      </c>
      <c r="F339" s="155">
        <f t="shared" si="5"/>
        <v>878.25</v>
      </c>
      <c r="G339" s="157"/>
    </row>
    <row r="340" s="1" customFormat="1" ht="20" customHeight="1" spans="1:7">
      <c r="A340" s="152">
        <v>336</v>
      </c>
      <c r="B340" s="153" t="s">
        <v>350</v>
      </c>
      <c r="C340" s="101" t="s">
        <v>282</v>
      </c>
      <c r="D340" s="159">
        <v>10.68</v>
      </c>
      <c r="E340" s="154">
        <v>75</v>
      </c>
      <c r="F340" s="155">
        <f t="shared" si="5"/>
        <v>801</v>
      </c>
      <c r="G340" s="157"/>
    </row>
    <row r="341" s="1" customFormat="1" ht="20" customHeight="1" spans="1:7">
      <c r="A341" s="152">
        <v>337</v>
      </c>
      <c r="B341" s="153" t="s">
        <v>351</v>
      </c>
      <c r="C341" s="101" t="s">
        <v>282</v>
      </c>
      <c r="D341" s="159">
        <v>3.27</v>
      </c>
      <c r="E341" s="154">
        <v>75</v>
      </c>
      <c r="F341" s="155">
        <f t="shared" si="5"/>
        <v>245.25</v>
      </c>
      <c r="G341" s="157"/>
    </row>
    <row r="342" s="1" customFormat="1" ht="20" customHeight="1" spans="1:7">
      <c r="A342" s="152">
        <v>338</v>
      </c>
      <c r="B342" s="153" t="s">
        <v>352</v>
      </c>
      <c r="C342" s="101" t="s">
        <v>282</v>
      </c>
      <c r="D342" s="159">
        <v>13.71</v>
      </c>
      <c r="E342" s="154">
        <v>75</v>
      </c>
      <c r="F342" s="155">
        <f t="shared" si="5"/>
        <v>1028.25</v>
      </c>
      <c r="G342" s="157"/>
    </row>
    <row r="343" s="1" customFormat="1" ht="20" customHeight="1" spans="1:7">
      <c r="A343" s="152">
        <v>339</v>
      </c>
      <c r="B343" s="153" t="s">
        <v>353</v>
      </c>
      <c r="C343" s="101" t="s">
        <v>282</v>
      </c>
      <c r="D343" s="159">
        <v>7.94</v>
      </c>
      <c r="E343" s="154">
        <v>75</v>
      </c>
      <c r="F343" s="155">
        <f t="shared" si="5"/>
        <v>595.5</v>
      </c>
      <c r="G343" s="157"/>
    </row>
    <row r="344" s="1" customFormat="1" ht="20" customHeight="1" spans="1:7">
      <c r="A344" s="152">
        <v>340</v>
      </c>
      <c r="B344" s="153" t="s">
        <v>354</v>
      </c>
      <c r="C344" s="101" t="s">
        <v>282</v>
      </c>
      <c r="D344" s="159">
        <v>3</v>
      </c>
      <c r="E344" s="154">
        <v>75</v>
      </c>
      <c r="F344" s="155">
        <f t="shared" si="5"/>
        <v>225</v>
      </c>
      <c r="G344" s="157"/>
    </row>
    <row r="345" s="1" customFormat="1" ht="20" customHeight="1" spans="1:7">
      <c r="A345" s="152">
        <v>341</v>
      </c>
      <c r="B345" s="153" t="s">
        <v>355</v>
      </c>
      <c r="C345" s="101" t="s">
        <v>282</v>
      </c>
      <c r="D345" s="159">
        <v>2.9</v>
      </c>
      <c r="E345" s="154">
        <v>75</v>
      </c>
      <c r="F345" s="155">
        <f t="shared" si="5"/>
        <v>217.5</v>
      </c>
      <c r="G345" s="157"/>
    </row>
    <row r="346" s="1" customFormat="1" ht="20" customHeight="1" spans="1:7">
      <c r="A346" s="152">
        <v>342</v>
      </c>
      <c r="B346" s="153" t="s">
        <v>356</v>
      </c>
      <c r="C346" s="101" t="s">
        <v>282</v>
      </c>
      <c r="D346" s="159">
        <v>9.09</v>
      </c>
      <c r="E346" s="154">
        <v>75</v>
      </c>
      <c r="F346" s="155">
        <f t="shared" si="5"/>
        <v>681.75</v>
      </c>
      <c r="G346" s="157"/>
    </row>
    <row r="347" s="1" customFormat="1" ht="20" customHeight="1" spans="1:7">
      <c r="A347" s="152">
        <v>343</v>
      </c>
      <c r="B347" s="153" t="s">
        <v>357</v>
      </c>
      <c r="C347" s="101" t="s">
        <v>282</v>
      </c>
      <c r="D347" s="159">
        <v>2.99</v>
      </c>
      <c r="E347" s="154">
        <v>75</v>
      </c>
      <c r="F347" s="155">
        <f t="shared" si="5"/>
        <v>224.25</v>
      </c>
      <c r="G347" s="157"/>
    </row>
    <row r="348" s="1" customFormat="1" ht="20" customHeight="1" spans="1:7">
      <c r="A348" s="152">
        <v>344</v>
      </c>
      <c r="B348" s="153" t="s">
        <v>358</v>
      </c>
      <c r="C348" s="101" t="s">
        <v>282</v>
      </c>
      <c r="D348" s="159">
        <v>4.08</v>
      </c>
      <c r="E348" s="154">
        <v>75</v>
      </c>
      <c r="F348" s="155">
        <f t="shared" si="5"/>
        <v>306</v>
      </c>
      <c r="G348" s="157"/>
    </row>
    <row r="349" s="1" customFormat="1" ht="20" customHeight="1" spans="1:7">
      <c r="A349" s="152">
        <v>345</v>
      </c>
      <c r="B349" s="101" t="s">
        <v>359</v>
      </c>
      <c r="C349" s="101" t="s">
        <v>282</v>
      </c>
      <c r="D349" s="159">
        <v>2.93</v>
      </c>
      <c r="E349" s="154">
        <v>75</v>
      </c>
      <c r="F349" s="155">
        <f t="shared" si="5"/>
        <v>219.75</v>
      </c>
      <c r="G349" s="157"/>
    </row>
    <row r="350" s="1" customFormat="1" ht="20" customHeight="1" spans="1:7">
      <c r="A350" s="152">
        <v>346</v>
      </c>
      <c r="B350" s="101" t="s">
        <v>360</v>
      </c>
      <c r="C350" s="101" t="s">
        <v>282</v>
      </c>
      <c r="D350" s="159">
        <v>3.2</v>
      </c>
      <c r="E350" s="154">
        <v>75</v>
      </c>
      <c r="F350" s="155">
        <f t="shared" si="5"/>
        <v>240</v>
      </c>
      <c r="G350" s="157"/>
    </row>
    <row r="351" s="1" customFormat="1" ht="20" customHeight="1" spans="1:7">
      <c r="A351" s="152">
        <v>347</v>
      </c>
      <c r="B351" s="101" t="s">
        <v>361</v>
      </c>
      <c r="C351" s="101" t="s">
        <v>282</v>
      </c>
      <c r="D351" s="159">
        <v>0.8</v>
      </c>
      <c r="E351" s="154">
        <v>75</v>
      </c>
      <c r="F351" s="155">
        <f t="shared" si="5"/>
        <v>60</v>
      </c>
      <c r="G351" s="157"/>
    </row>
    <row r="352" s="1" customFormat="1" ht="20" customHeight="1" spans="1:7">
      <c r="A352" s="152">
        <v>348</v>
      </c>
      <c r="B352" s="101" t="s">
        <v>362</v>
      </c>
      <c r="C352" s="101" t="s">
        <v>282</v>
      </c>
      <c r="D352" s="159">
        <v>3.73</v>
      </c>
      <c r="E352" s="154">
        <v>75</v>
      </c>
      <c r="F352" s="155">
        <f t="shared" si="5"/>
        <v>279.75</v>
      </c>
      <c r="G352" s="157"/>
    </row>
    <row r="353" s="1" customFormat="1" ht="20" customHeight="1" spans="1:7">
      <c r="A353" s="152">
        <v>349</v>
      </c>
      <c r="B353" s="101" t="s">
        <v>363</v>
      </c>
      <c r="C353" s="101" t="s">
        <v>282</v>
      </c>
      <c r="D353" s="159">
        <v>6.77</v>
      </c>
      <c r="E353" s="154">
        <v>75</v>
      </c>
      <c r="F353" s="155">
        <f t="shared" si="5"/>
        <v>507.75</v>
      </c>
      <c r="G353" s="157"/>
    </row>
    <row r="354" s="1" customFormat="1" ht="20" customHeight="1" spans="1:7">
      <c r="A354" s="152">
        <v>350</v>
      </c>
      <c r="B354" s="101" t="s">
        <v>256</v>
      </c>
      <c r="C354" s="101" t="s">
        <v>282</v>
      </c>
      <c r="D354" s="159">
        <v>3.41</v>
      </c>
      <c r="E354" s="154">
        <v>75</v>
      </c>
      <c r="F354" s="155">
        <f t="shared" si="5"/>
        <v>255.75</v>
      </c>
      <c r="G354" s="157"/>
    </row>
    <row r="355" s="1" customFormat="1" ht="20" customHeight="1" spans="1:7">
      <c r="A355" s="152">
        <v>351</v>
      </c>
      <c r="B355" s="101" t="s">
        <v>364</v>
      </c>
      <c r="C355" s="101" t="s">
        <v>282</v>
      </c>
      <c r="D355" s="159">
        <v>11.82</v>
      </c>
      <c r="E355" s="154">
        <v>75</v>
      </c>
      <c r="F355" s="155">
        <f t="shared" si="5"/>
        <v>886.5</v>
      </c>
      <c r="G355" s="157"/>
    </row>
    <row r="356" s="1" customFormat="1" ht="20" customHeight="1" spans="1:7">
      <c r="A356" s="152">
        <v>352</v>
      </c>
      <c r="B356" s="101" t="s">
        <v>365</v>
      </c>
      <c r="C356" s="101" t="s">
        <v>282</v>
      </c>
      <c r="D356" s="159">
        <v>8.76</v>
      </c>
      <c r="E356" s="154">
        <v>75</v>
      </c>
      <c r="F356" s="155">
        <f t="shared" si="5"/>
        <v>657</v>
      </c>
      <c r="G356" s="157"/>
    </row>
    <row r="357" s="1" customFormat="1" ht="20" customHeight="1" spans="1:7">
      <c r="A357" s="152">
        <v>353</v>
      </c>
      <c r="B357" s="101" t="s">
        <v>366</v>
      </c>
      <c r="C357" s="101" t="s">
        <v>282</v>
      </c>
      <c r="D357" s="159">
        <v>0.92</v>
      </c>
      <c r="E357" s="154">
        <v>75</v>
      </c>
      <c r="F357" s="155">
        <f t="shared" si="5"/>
        <v>69</v>
      </c>
      <c r="G357" s="157"/>
    </row>
    <row r="358" s="1" customFormat="1" ht="20" customHeight="1" spans="1:7">
      <c r="A358" s="152">
        <v>354</v>
      </c>
      <c r="B358" s="101" t="s">
        <v>367</v>
      </c>
      <c r="C358" s="101" t="s">
        <v>282</v>
      </c>
      <c r="D358" s="159">
        <v>9.8</v>
      </c>
      <c r="E358" s="154">
        <v>75</v>
      </c>
      <c r="F358" s="155">
        <f t="shared" si="5"/>
        <v>735</v>
      </c>
      <c r="G358" s="157"/>
    </row>
    <row r="359" s="1" customFormat="1" ht="20" customHeight="1" spans="1:7">
      <c r="A359" s="152">
        <v>355</v>
      </c>
      <c r="B359" s="101" t="s">
        <v>368</v>
      </c>
      <c r="C359" s="101" t="s">
        <v>282</v>
      </c>
      <c r="D359" s="159">
        <v>9.7</v>
      </c>
      <c r="E359" s="154">
        <v>75</v>
      </c>
      <c r="F359" s="155">
        <f t="shared" si="5"/>
        <v>727.5</v>
      </c>
      <c r="G359" s="157"/>
    </row>
    <row r="360" s="1" customFormat="1" ht="20" customHeight="1" spans="1:7">
      <c r="A360" s="152">
        <v>356</v>
      </c>
      <c r="B360" s="101" t="s">
        <v>369</v>
      </c>
      <c r="C360" s="101" t="s">
        <v>282</v>
      </c>
      <c r="D360" s="159">
        <v>0.24</v>
      </c>
      <c r="E360" s="154">
        <v>75</v>
      </c>
      <c r="F360" s="155">
        <f t="shared" si="5"/>
        <v>18</v>
      </c>
      <c r="G360" s="157"/>
    </row>
    <row r="361" s="1" customFormat="1" ht="20" customHeight="1" spans="1:7">
      <c r="A361" s="152">
        <v>357</v>
      </c>
      <c r="B361" s="101" t="s">
        <v>370</v>
      </c>
      <c r="C361" s="101" t="s">
        <v>282</v>
      </c>
      <c r="D361" s="159">
        <v>9.2</v>
      </c>
      <c r="E361" s="154">
        <v>75</v>
      </c>
      <c r="F361" s="155">
        <f t="shared" si="5"/>
        <v>690</v>
      </c>
      <c r="G361" s="157"/>
    </row>
    <row r="362" s="1" customFormat="1" ht="20" customHeight="1" spans="1:7">
      <c r="A362" s="152">
        <v>358</v>
      </c>
      <c r="B362" s="153" t="s">
        <v>371</v>
      </c>
      <c r="C362" s="101" t="s">
        <v>372</v>
      </c>
      <c r="D362" s="101">
        <v>9.3</v>
      </c>
      <c r="E362" s="154">
        <v>75</v>
      </c>
      <c r="F362" s="155">
        <f t="shared" si="5"/>
        <v>697.5</v>
      </c>
      <c r="G362" s="157"/>
    </row>
    <row r="363" s="1" customFormat="1" ht="20" customHeight="1" spans="1:7">
      <c r="A363" s="152">
        <v>359</v>
      </c>
      <c r="B363" s="153" t="s">
        <v>373</v>
      </c>
      <c r="C363" s="101" t="s">
        <v>372</v>
      </c>
      <c r="D363" s="101">
        <v>7.82</v>
      </c>
      <c r="E363" s="154">
        <v>75</v>
      </c>
      <c r="F363" s="155">
        <f t="shared" si="5"/>
        <v>586.5</v>
      </c>
      <c r="G363" s="157"/>
    </row>
    <row r="364" s="1" customFormat="1" ht="20" customHeight="1" spans="1:7">
      <c r="A364" s="152">
        <v>360</v>
      </c>
      <c r="B364" s="153" t="s">
        <v>374</v>
      </c>
      <c r="C364" s="101" t="s">
        <v>372</v>
      </c>
      <c r="D364" s="101">
        <v>6.82</v>
      </c>
      <c r="E364" s="154">
        <v>75</v>
      </c>
      <c r="F364" s="155">
        <f t="shared" si="5"/>
        <v>511.5</v>
      </c>
      <c r="G364" s="157"/>
    </row>
    <row r="365" s="1" customFormat="1" ht="20" customHeight="1" spans="1:7">
      <c r="A365" s="152">
        <v>361</v>
      </c>
      <c r="B365" s="153" t="s">
        <v>375</v>
      </c>
      <c r="C365" s="101" t="s">
        <v>372</v>
      </c>
      <c r="D365" s="101">
        <v>5.32</v>
      </c>
      <c r="E365" s="154">
        <v>75</v>
      </c>
      <c r="F365" s="155">
        <f t="shared" si="5"/>
        <v>399</v>
      </c>
      <c r="G365" s="157"/>
    </row>
    <row r="366" s="1" customFormat="1" ht="20" customHeight="1" spans="1:7">
      <c r="A366" s="152">
        <v>362</v>
      </c>
      <c r="B366" s="153" t="s">
        <v>376</v>
      </c>
      <c r="C366" s="101" t="s">
        <v>372</v>
      </c>
      <c r="D366" s="101">
        <v>9.37</v>
      </c>
      <c r="E366" s="154">
        <v>75</v>
      </c>
      <c r="F366" s="155">
        <f t="shared" si="5"/>
        <v>702.75</v>
      </c>
      <c r="G366" s="157"/>
    </row>
    <row r="367" s="1" customFormat="1" ht="20" customHeight="1" spans="1:7">
      <c r="A367" s="152">
        <v>363</v>
      </c>
      <c r="B367" s="153" t="s">
        <v>377</v>
      </c>
      <c r="C367" s="101" t="s">
        <v>372</v>
      </c>
      <c r="D367" s="101">
        <v>12.06</v>
      </c>
      <c r="E367" s="154">
        <v>75</v>
      </c>
      <c r="F367" s="155">
        <f t="shared" si="5"/>
        <v>904.5</v>
      </c>
      <c r="G367" s="157"/>
    </row>
    <row r="368" s="1" customFormat="1" ht="20" customHeight="1" spans="1:7">
      <c r="A368" s="152">
        <v>364</v>
      </c>
      <c r="B368" s="153" t="s">
        <v>378</v>
      </c>
      <c r="C368" s="101" t="s">
        <v>372</v>
      </c>
      <c r="D368" s="101">
        <v>13.51</v>
      </c>
      <c r="E368" s="154">
        <v>75</v>
      </c>
      <c r="F368" s="155">
        <f t="shared" si="5"/>
        <v>1013.25</v>
      </c>
      <c r="G368" s="157"/>
    </row>
    <row r="369" s="1" customFormat="1" ht="20" customHeight="1" spans="1:7">
      <c r="A369" s="152">
        <v>365</v>
      </c>
      <c r="B369" s="153" t="s">
        <v>379</v>
      </c>
      <c r="C369" s="101" t="s">
        <v>372</v>
      </c>
      <c r="D369" s="101">
        <v>29.63</v>
      </c>
      <c r="E369" s="154">
        <v>75</v>
      </c>
      <c r="F369" s="155">
        <f t="shared" si="5"/>
        <v>2222.25</v>
      </c>
      <c r="G369" s="157"/>
    </row>
    <row r="370" s="1" customFormat="1" ht="20" customHeight="1" spans="1:7">
      <c r="A370" s="152">
        <v>366</v>
      </c>
      <c r="B370" s="153" t="s">
        <v>380</v>
      </c>
      <c r="C370" s="101" t="s">
        <v>372</v>
      </c>
      <c r="D370" s="101">
        <v>8.53</v>
      </c>
      <c r="E370" s="154">
        <v>75</v>
      </c>
      <c r="F370" s="155">
        <f t="shared" si="5"/>
        <v>639.75</v>
      </c>
      <c r="G370" s="157"/>
    </row>
    <row r="371" s="1" customFormat="1" ht="20" customHeight="1" spans="1:7">
      <c r="A371" s="152">
        <v>367</v>
      </c>
      <c r="B371" s="153" t="s">
        <v>381</v>
      </c>
      <c r="C371" s="101" t="s">
        <v>372</v>
      </c>
      <c r="D371" s="101">
        <v>3.51</v>
      </c>
      <c r="E371" s="154">
        <v>75</v>
      </c>
      <c r="F371" s="155">
        <f t="shared" si="5"/>
        <v>263.25</v>
      </c>
      <c r="G371" s="157"/>
    </row>
    <row r="372" s="1" customFormat="1" ht="20" customHeight="1" spans="1:7">
      <c r="A372" s="152">
        <v>368</v>
      </c>
      <c r="B372" s="153" t="s">
        <v>382</v>
      </c>
      <c r="C372" s="101" t="s">
        <v>372</v>
      </c>
      <c r="D372" s="101">
        <v>10.24</v>
      </c>
      <c r="E372" s="154">
        <v>75</v>
      </c>
      <c r="F372" s="155">
        <f t="shared" si="5"/>
        <v>768</v>
      </c>
      <c r="G372" s="157"/>
    </row>
    <row r="373" s="1" customFormat="1" ht="20" customHeight="1" spans="1:7">
      <c r="A373" s="152">
        <v>369</v>
      </c>
      <c r="B373" s="153" t="s">
        <v>383</v>
      </c>
      <c r="C373" s="101" t="s">
        <v>372</v>
      </c>
      <c r="D373" s="101">
        <v>10.76</v>
      </c>
      <c r="E373" s="154">
        <v>75</v>
      </c>
      <c r="F373" s="155">
        <f t="shared" si="5"/>
        <v>807</v>
      </c>
      <c r="G373" s="157"/>
    </row>
    <row r="374" s="1" customFormat="1" ht="20" customHeight="1" spans="1:7">
      <c r="A374" s="152">
        <v>370</v>
      </c>
      <c r="B374" s="153" t="s">
        <v>384</v>
      </c>
      <c r="C374" s="101" t="s">
        <v>372</v>
      </c>
      <c r="D374" s="101">
        <v>10.56</v>
      </c>
      <c r="E374" s="154">
        <v>75</v>
      </c>
      <c r="F374" s="155">
        <f t="shared" si="5"/>
        <v>792</v>
      </c>
      <c r="G374" s="157"/>
    </row>
    <row r="375" s="1" customFormat="1" ht="20" customHeight="1" spans="1:7">
      <c r="A375" s="152">
        <v>371</v>
      </c>
      <c r="B375" s="153" t="s">
        <v>385</v>
      </c>
      <c r="C375" s="101" t="s">
        <v>372</v>
      </c>
      <c r="D375" s="101">
        <v>9.2</v>
      </c>
      <c r="E375" s="154">
        <v>75</v>
      </c>
      <c r="F375" s="155">
        <f t="shared" si="5"/>
        <v>690</v>
      </c>
      <c r="G375" s="157"/>
    </row>
    <row r="376" s="1" customFormat="1" ht="20" customHeight="1" spans="1:7">
      <c r="A376" s="152">
        <v>372</v>
      </c>
      <c r="B376" s="153" t="s">
        <v>386</v>
      </c>
      <c r="C376" s="101" t="s">
        <v>372</v>
      </c>
      <c r="D376" s="101">
        <v>5.15</v>
      </c>
      <c r="E376" s="154">
        <v>75</v>
      </c>
      <c r="F376" s="155">
        <f t="shared" si="5"/>
        <v>386.25</v>
      </c>
      <c r="G376" s="157"/>
    </row>
    <row r="377" s="1" customFormat="1" ht="20" customHeight="1" spans="1:7">
      <c r="A377" s="152">
        <v>373</v>
      </c>
      <c r="B377" s="153" t="s">
        <v>387</v>
      </c>
      <c r="C377" s="101" t="s">
        <v>372</v>
      </c>
      <c r="D377" s="101">
        <v>6.98</v>
      </c>
      <c r="E377" s="154">
        <v>75</v>
      </c>
      <c r="F377" s="155">
        <f t="shared" si="5"/>
        <v>523.5</v>
      </c>
      <c r="G377" s="157"/>
    </row>
    <row r="378" s="1" customFormat="1" ht="20" customHeight="1" spans="1:7">
      <c r="A378" s="152">
        <v>374</v>
      </c>
      <c r="B378" s="153" t="s">
        <v>388</v>
      </c>
      <c r="C378" s="101" t="s">
        <v>372</v>
      </c>
      <c r="D378" s="101">
        <v>2.65</v>
      </c>
      <c r="E378" s="154">
        <v>75</v>
      </c>
      <c r="F378" s="155">
        <f t="shared" si="5"/>
        <v>198.75</v>
      </c>
      <c r="G378" s="157"/>
    </row>
    <row r="379" s="1" customFormat="1" ht="20" customHeight="1" spans="1:7">
      <c r="A379" s="152">
        <v>375</v>
      </c>
      <c r="B379" s="153" t="s">
        <v>389</v>
      </c>
      <c r="C379" s="101" t="s">
        <v>372</v>
      </c>
      <c r="D379" s="101">
        <v>8.85</v>
      </c>
      <c r="E379" s="154">
        <v>75</v>
      </c>
      <c r="F379" s="155">
        <f t="shared" si="5"/>
        <v>663.75</v>
      </c>
      <c r="G379" s="157"/>
    </row>
    <row r="380" s="1" customFormat="1" ht="20" customHeight="1" spans="1:7">
      <c r="A380" s="152">
        <v>376</v>
      </c>
      <c r="B380" s="153" t="s">
        <v>390</v>
      </c>
      <c r="C380" s="101" t="s">
        <v>372</v>
      </c>
      <c r="D380" s="101">
        <v>4.38</v>
      </c>
      <c r="E380" s="154">
        <v>75</v>
      </c>
      <c r="F380" s="155">
        <f t="shared" si="5"/>
        <v>328.5</v>
      </c>
      <c r="G380" s="157"/>
    </row>
    <row r="381" s="1" customFormat="1" ht="20" customHeight="1" spans="1:7">
      <c r="A381" s="152">
        <v>377</v>
      </c>
      <c r="B381" s="153" t="s">
        <v>391</v>
      </c>
      <c r="C381" s="101" t="s">
        <v>372</v>
      </c>
      <c r="D381" s="101">
        <v>7.21</v>
      </c>
      <c r="E381" s="154">
        <v>75</v>
      </c>
      <c r="F381" s="155">
        <f t="shared" si="5"/>
        <v>540.75</v>
      </c>
      <c r="G381" s="157"/>
    </row>
    <row r="382" s="1" customFormat="1" ht="20" customHeight="1" spans="1:7">
      <c r="A382" s="152">
        <v>378</v>
      </c>
      <c r="B382" s="153" t="s">
        <v>392</v>
      </c>
      <c r="C382" s="101" t="s">
        <v>372</v>
      </c>
      <c r="D382" s="101">
        <v>9.03</v>
      </c>
      <c r="E382" s="154">
        <v>75</v>
      </c>
      <c r="F382" s="155">
        <f t="shared" si="5"/>
        <v>677.25</v>
      </c>
      <c r="G382" s="157"/>
    </row>
    <row r="383" s="1" customFormat="1" ht="20" customHeight="1" spans="1:7">
      <c r="A383" s="152">
        <v>379</v>
      </c>
      <c r="B383" s="153" t="s">
        <v>393</v>
      </c>
      <c r="C383" s="101" t="s">
        <v>372</v>
      </c>
      <c r="D383" s="101">
        <v>6.96</v>
      </c>
      <c r="E383" s="154">
        <v>75</v>
      </c>
      <c r="F383" s="155">
        <f t="shared" si="5"/>
        <v>522</v>
      </c>
      <c r="G383" s="157"/>
    </row>
    <row r="384" s="1" customFormat="1" ht="20" customHeight="1" spans="1:7">
      <c r="A384" s="152">
        <v>380</v>
      </c>
      <c r="B384" s="153" t="s">
        <v>394</v>
      </c>
      <c r="C384" s="101" t="s">
        <v>372</v>
      </c>
      <c r="D384" s="101">
        <v>4.59</v>
      </c>
      <c r="E384" s="154">
        <v>75</v>
      </c>
      <c r="F384" s="155">
        <f t="shared" si="5"/>
        <v>344.25</v>
      </c>
      <c r="G384" s="157"/>
    </row>
    <row r="385" s="1" customFormat="1" ht="20" customHeight="1" spans="1:7">
      <c r="A385" s="152">
        <v>381</v>
      </c>
      <c r="B385" s="153" t="s">
        <v>395</v>
      </c>
      <c r="C385" s="101" t="s">
        <v>372</v>
      </c>
      <c r="D385" s="101">
        <v>21.74</v>
      </c>
      <c r="E385" s="154">
        <v>75</v>
      </c>
      <c r="F385" s="155">
        <f t="shared" si="5"/>
        <v>1630.5</v>
      </c>
      <c r="G385" s="157"/>
    </row>
    <row r="386" s="1" customFormat="1" ht="20" customHeight="1" spans="1:7">
      <c r="A386" s="152">
        <v>382</v>
      </c>
      <c r="B386" s="153" t="s">
        <v>396</v>
      </c>
      <c r="C386" s="101" t="s">
        <v>372</v>
      </c>
      <c r="D386" s="101">
        <v>3.28</v>
      </c>
      <c r="E386" s="154">
        <v>75</v>
      </c>
      <c r="F386" s="155">
        <f t="shared" si="5"/>
        <v>246</v>
      </c>
      <c r="G386" s="157"/>
    </row>
    <row r="387" s="1" customFormat="1" ht="20" customHeight="1" spans="1:7">
      <c r="A387" s="152">
        <v>383</v>
      </c>
      <c r="B387" s="153" t="s">
        <v>397</v>
      </c>
      <c r="C387" s="101" t="s">
        <v>372</v>
      </c>
      <c r="D387" s="101">
        <v>4.59</v>
      </c>
      <c r="E387" s="154">
        <v>75</v>
      </c>
      <c r="F387" s="155">
        <f t="shared" si="5"/>
        <v>344.25</v>
      </c>
      <c r="G387" s="157"/>
    </row>
    <row r="388" s="1" customFormat="1" ht="20" customHeight="1" spans="1:7">
      <c r="A388" s="152">
        <v>384</v>
      </c>
      <c r="B388" s="153" t="s">
        <v>398</v>
      </c>
      <c r="C388" s="101" t="s">
        <v>372</v>
      </c>
      <c r="D388" s="101">
        <v>12.81</v>
      </c>
      <c r="E388" s="154">
        <v>75</v>
      </c>
      <c r="F388" s="155">
        <f t="shared" si="5"/>
        <v>960.75</v>
      </c>
      <c r="G388" s="157"/>
    </row>
    <row r="389" s="1" customFormat="1" ht="20" customHeight="1" spans="1:7">
      <c r="A389" s="152">
        <v>385</v>
      </c>
      <c r="B389" s="153" t="s">
        <v>399</v>
      </c>
      <c r="C389" s="101" t="s">
        <v>372</v>
      </c>
      <c r="D389" s="101">
        <v>15.02</v>
      </c>
      <c r="E389" s="154">
        <v>75</v>
      </c>
      <c r="F389" s="155">
        <f t="shared" ref="F389:F452" si="6">E389*D389</f>
        <v>1126.5</v>
      </c>
      <c r="G389" s="157"/>
    </row>
    <row r="390" s="1" customFormat="1" ht="20" customHeight="1" spans="1:7">
      <c r="A390" s="152">
        <v>386</v>
      </c>
      <c r="B390" s="153" t="s">
        <v>400</v>
      </c>
      <c r="C390" s="101" t="s">
        <v>372</v>
      </c>
      <c r="D390" s="101">
        <v>14.16</v>
      </c>
      <c r="E390" s="154">
        <v>75</v>
      </c>
      <c r="F390" s="155">
        <f t="shared" si="6"/>
        <v>1062</v>
      </c>
      <c r="G390" s="157"/>
    </row>
    <row r="391" s="1" customFormat="1" ht="20" customHeight="1" spans="1:7">
      <c r="A391" s="152">
        <v>387</v>
      </c>
      <c r="B391" s="153" t="s">
        <v>401</v>
      </c>
      <c r="C391" s="101" t="s">
        <v>372</v>
      </c>
      <c r="D391" s="101">
        <v>10.21</v>
      </c>
      <c r="E391" s="154">
        <v>75</v>
      </c>
      <c r="F391" s="155">
        <f t="shared" si="6"/>
        <v>765.75</v>
      </c>
      <c r="G391" s="157"/>
    </row>
    <row r="392" s="1" customFormat="1" ht="20" customHeight="1" spans="1:7">
      <c r="A392" s="152">
        <v>388</v>
      </c>
      <c r="B392" s="153" t="s">
        <v>402</v>
      </c>
      <c r="C392" s="101" t="s">
        <v>372</v>
      </c>
      <c r="D392" s="101">
        <v>8.48</v>
      </c>
      <c r="E392" s="154">
        <v>75</v>
      </c>
      <c r="F392" s="155">
        <f t="shared" si="6"/>
        <v>636</v>
      </c>
      <c r="G392" s="157"/>
    </row>
    <row r="393" s="1" customFormat="1" ht="20" customHeight="1" spans="1:7">
      <c r="A393" s="152">
        <v>389</v>
      </c>
      <c r="B393" s="153" t="s">
        <v>403</v>
      </c>
      <c r="C393" s="101" t="s">
        <v>372</v>
      </c>
      <c r="D393" s="101">
        <v>9.1</v>
      </c>
      <c r="E393" s="154">
        <v>75</v>
      </c>
      <c r="F393" s="155">
        <f t="shared" si="6"/>
        <v>682.5</v>
      </c>
      <c r="G393" s="157"/>
    </row>
    <row r="394" s="1" customFormat="1" ht="20" customHeight="1" spans="1:7">
      <c r="A394" s="152">
        <v>390</v>
      </c>
      <c r="B394" s="153" t="s">
        <v>404</v>
      </c>
      <c r="C394" s="101" t="s">
        <v>372</v>
      </c>
      <c r="D394" s="101">
        <v>4.08</v>
      </c>
      <c r="E394" s="154">
        <v>75</v>
      </c>
      <c r="F394" s="155">
        <f t="shared" si="6"/>
        <v>306</v>
      </c>
      <c r="G394" s="157"/>
    </row>
    <row r="395" s="1" customFormat="1" ht="20" customHeight="1" spans="1:7">
      <c r="A395" s="152">
        <v>391</v>
      </c>
      <c r="B395" s="153" t="s">
        <v>405</v>
      </c>
      <c r="C395" s="101" t="s">
        <v>372</v>
      </c>
      <c r="D395" s="101">
        <v>23.8</v>
      </c>
      <c r="E395" s="154">
        <v>75</v>
      </c>
      <c r="F395" s="155">
        <f t="shared" si="6"/>
        <v>1785</v>
      </c>
      <c r="G395" s="157"/>
    </row>
    <row r="396" s="1" customFormat="1" ht="20" customHeight="1" spans="1:7">
      <c r="A396" s="152">
        <v>392</v>
      </c>
      <c r="B396" s="153" t="s">
        <v>406</v>
      </c>
      <c r="C396" s="101" t="s">
        <v>372</v>
      </c>
      <c r="D396" s="101">
        <v>30.57</v>
      </c>
      <c r="E396" s="154">
        <v>75</v>
      </c>
      <c r="F396" s="155">
        <f t="shared" si="6"/>
        <v>2292.75</v>
      </c>
      <c r="G396" s="157"/>
    </row>
    <row r="397" s="1" customFormat="1" ht="20" customHeight="1" spans="1:7">
      <c r="A397" s="152">
        <v>393</v>
      </c>
      <c r="B397" s="153" t="s">
        <v>407</v>
      </c>
      <c r="C397" s="101" t="s">
        <v>372</v>
      </c>
      <c r="D397" s="101">
        <v>16.67</v>
      </c>
      <c r="E397" s="154">
        <v>75</v>
      </c>
      <c r="F397" s="155">
        <f t="shared" si="6"/>
        <v>1250.25</v>
      </c>
      <c r="G397" s="157"/>
    </row>
    <row r="398" s="1" customFormat="1" ht="20" customHeight="1" spans="1:7">
      <c r="A398" s="152">
        <v>394</v>
      </c>
      <c r="B398" s="153" t="s">
        <v>408</v>
      </c>
      <c r="C398" s="101" t="s">
        <v>372</v>
      </c>
      <c r="D398" s="101">
        <v>9.32</v>
      </c>
      <c r="E398" s="154">
        <v>75</v>
      </c>
      <c r="F398" s="155">
        <f t="shared" si="6"/>
        <v>699</v>
      </c>
      <c r="G398" s="157"/>
    </row>
    <row r="399" s="1" customFormat="1" ht="20" customHeight="1" spans="1:7">
      <c r="A399" s="152">
        <v>395</v>
      </c>
      <c r="B399" s="153" t="s">
        <v>409</v>
      </c>
      <c r="C399" s="101" t="s">
        <v>372</v>
      </c>
      <c r="D399" s="101">
        <v>13.9</v>
      </c>
      <c r="E399" s="154">
        <v>75</v>
      </c>
      <c r="F399" s="155">
        <f t="shared" si="6"/>
        <v>1042.5</v>
      </c>
      <c r="G399" s="157"/>
    </row>
    <row r="400" s="1" customFormat="1" ht="20" customHeight="1" spans="1:7">
      <c r="A400" s="152">
        <v>396</v>
      </c>
      <c r="B400" s="153" t="s">
        <v>410</v>
      </c>
      <c r="C400" s="101" t="s">
        <v>372</v>
      </c>
      <c r="D400" s="101">
        <v>3.12</v>
      </c>
      <c r="E400" s="154">
        <v>75</v>
      </c>
      <c r="F400" s="155">
        <f t="shared" si="6"/>
        <v>234</v>
      </c>
      <c r="G400" s="157"/>
    </row>
    <row r="401" s="1" customFormat="1" ht="20" customHeight="1" spans="1:7">
      <c r="A401" s="152">
        <v>397</v>
      </c>
      <c r="B401" s="153" t="s">
        <v>411</v>
      </c>
      <c r="C401" s="101" t="s">
        <v>372</v>
      </c>
      <c r="D401" s="101">
        <v>6.27</v>
      </c>
      <c r="E401" s="154">
        <v>75</v>
      </c>
      <c r="F401" s="155">
        <f t="shared" si="6"/>
        <v>470.25</v>
      </c>
      <c r="G401" s="157"/>
    </row>
    <row r="402" s="1" customFormat="1" ht="20" customHeight="1" spans="1:7">
      <c r="A402" s="152">
        <v>398</v>
      </c>
      <c r="B402" s="153" t="s">
        <v>412</v>
      </c>
      <c r="C402" s="101" t="s">
        <v>372</v>
      </c>
      <c r="D402" s="101">
        <v>28.75</v>
      </c>
      <c r="E402" s="154">
        <v>75</v>
      </c>
      <c r="F402" s="155">
        <f t="shared" si="6"/>
        <v>2156.25</v>
      </c>
      <c r="G402" s="157"/>
    </row>
    <row r="403" s="1" customFormat="1" ht="20" customHeight="1" spans="1:7">
      <c r="A403" s="152">
        <v>399</v>
      </c>
      <c r="B403" s="153" t="s">
        <v>413</v>
      </c>
      <c r="C403" s="101" t="s">
        <v>372</v>
      </c>
      <c r="D403" s="101">
        <v>5.55</v>
      </c>
      <c r="E403" s="154">
        <v>75</v>
      </c>
      <c r="F403" s="155">
        <f t="shared" si="6"/>
        <v>416.25</v>
      </c>
      <c r="G403" s="157"/>
    </row>
    <row r="404" s="1" customFormat="1" ht="20" customHeight="1" spans="1:7">
      <c r="A404" s="152">
        <v>400</v>
      </c>
      <c r="B404" s="153" t="s">
        <v>414</v>
      </c>
      <c r="C404" s="101" t="s">
        <v>372</v>
      </c>
      <c r="D404" s="101">
        <v>23.52</v>
      </c>
      <c r="E404" s="154">
        <v>75</v>
      </c>
      <c r="F404" s="155">
        <f t="shared" si="6"/>
        <v>1764</v>
      </c>
      <c r="G404" s="157"/>
    </row>
    <row r="405" s="1" customFormat="1" ht="20" customHeight="1" spans="1:7">
      <c r="A405" s="152">
        <v>401</v>
      </c>
      <c r="B405" s="153" t="s">
        <v>415</v>
      </c>
      <c r="C405" s="101" t="s">
        <v>372</v>
      </c>
      <c r="D405" s="101">
        <v>11.69</v>
      </c>
      <c r="E405" s="154">
        <v>75</v>
      </c>
      <c r="F405" s="155">
        <f t="shared" si="6"/>
        <v>876.75</v>
      </c>
      <c r="G405" s="157"/>
    </row>
    <row r="406" s="1" customFormat="1" ht="20" customHeight="1" spans="1:7">
      <c r="A406" s="152">
        <v>402</v>
      </c>
      <c r="B406" s="153" t="s">
        <v>416</v>
      </c>
      <c r="C406" s="101" t="s">
        <v>372</v>
      </c>
      <c r="D406" s="101">
        <v>6.97</v>
      </c>
      <c r="E406" s="154">
        <v>75</v>
      </c>
      <c r="F406" s="155">
        <f t="shared" si="6"/>
        <v>522.75</v>
      </c>
      <c r="G406" s="157"/>
    </row>
    <row r="407" s="1" customFormat="1" ht="20" customHeight="1" spans="1:7">
      <c r="A407" s="152">
        <v>403</v>
      </c>
      <c r="B407" s="153" t="s">
        <v>417</v>
      </c>
      <c r="C407" s="101" t="s">
        <v>372</v>
      </c>
      <c r="D407" s="101">
        <v>27.17</v>
      </c>
      <c r="E407" s="154">
        <v>75</v>
      </c>
      <c r="F407" s="155">
        <f t="shared" si="6"/>
        <v>2037.75</v>
      </c>
      <c r="G407" s="157"/>
    </row>
    <row r="408" s="1" customFormat="1" ht="20" customHeight="1" spans="1:7">
      <c r="A408" s="152">
        <v>404</v>
      </c>
      <c r="B408" s="153" t="s">
        <v>418</v>
      </c>
      <c r="C408" s="101" t="s">
        <v>372</v>
      </c>
      <c r="D408" s="101">
        <v>19.69</v>
      </c>
      <c r="E408" s="154">
        <v>75</v>
      </c>
      <c r="F408" s="155">
        <f t="shared" si="6"/>
        <v>1476.75</v>
      </c>
      <c r="G408" s="157"/>
    </row>
    <row r="409" s="1" customFormat="1" ht="20" customHeight="1" spans="1:7">
      <c r="A409" s="152">
        <v>405</v>
      </c>
      <c r="B409" s="153" t="s">
        <v>419</v>
      </c>
      <c r="C409" s="101" t="s">
        <v>372</v>
      </c>
      <c r="D409" s="101">
        <v>7.71</v>
      </c>
      <c r="E409" s="154">
        <v>75</v>
      </c>
      <c r="F409" s="155">
        <f t="shared" si="6"/>
        <v>578.25</v>
      </c>
      <c r="G409" s="157"/>
    </row>
    <row r="410" s="1" customFormat="1" ht="20" customHeight="1" spans="1:7">
      <c r="A410" s="152">
        <v>406</v>
      </c>
      <c r="B410" s="153" t="s">
        <v>420</v>
      </c>
      <c r="C410" s="101" t="s">
        <v>372</v>
      </c>
      <c r="D410" s="101">
        <v>1.66</v>
      </c>
      <c r="E410" s="154">
        <v>75</v>
      </c>
      <c r="F410" s="155">
        <f t="shared" si="6"/>
        <v>124.5</v>
      </c>
      <c r="G410" s="157"/>
    </row>
    <row r="411" s="1" customFormat="1" ht="20" customHeight="1" spans="1:7">
      <c r="A411" s="152">
        <v>407</v>
      </c>
      <c r="B411" s="153" t="s">
        <v>421</v>
      </c>
      <c r="C411" s="101" t="s">
        <v>372</v>
      </c>
      <c r="D411" s="101">
        <v>21</v>
      </c>
      <c r="E411" s="154">
        <v>75</v>
      </c>
      <c r="F411" s="155">
        <f t="shared" si="6"/>
        <v>1575</v>
      </c>
      <c r="G411" s="157"/>
    </row>
    <row r="412" s="1" customFormat="1" ht="20" customHeight="1" spans="1:7">
      <c r="A412" s="152">
        <v>408</v>
      </c>
      <c r="B412" s="153" t="s">
        <v>422</v>
      </c>
      <c r="C412" s="101" t="s">
        <v>372</v>
      </c>
      <c r="D412" s="101">
        <v>11.55</v>
      </c>
      <c r="E412" s="154">
        <v>75</v>
      </c>
      <c r="F412" s="155">
        <f t="shared" si="6"/>
        <v>866.25</v>
      </c>
      <c r="G412" s="157"/>
    </row>
    <row r="413" s="1" customFormat="1" ht="20" customHeight="1" spans="1:7">
      <c r="A413" s="152">
        <v>409</v>
      </c>
      <c r="B413" s="153" t="s">
        <v>423</v>
      </c>
      <c r="C413" s="101" t="s">
        <v>372</v>
      </c>
      <c r="D413" s="101">
        <v>19.25</v>
      </c>
      <c r="E413" s="154">
        <v>75</v>
      </c>
      <c r="F413" s="155">
        <f t="shared" si="6"/>
        <v>1443.75</v>
      </c>
      <c r="G413" s="157"/>
    </row>
    <row r="414" s="1" customFormat="1" ht="20" customHeight="1" spans="1:7">
      <c r="A414" s="152">
        <v>410</v>
      </c>
      <c r="B414" s="153" t="s">
        <v>424</v>
      </c>
      <c r="C414" s="101" t="s">
        <v>372</v>
      </c>
      <c r="D414" s="101">
        <v>2.31</v>
      </c>
      <c r="E414" s="154">
        <v>75</v>
      </c>
      <c r="F414" s="155">
        <f t="shared" si="6"/>
        <v>173.25</v>
      </c>
      <c r="G414" s="157"/>
    </row>
    <row r="415" s="1" customFormat="1" ht="20" customHeight="1" spans="1:7">
      <c r="A415" s="152">
        <v>411</v>
      </c>
      <c r="B415" s="153" t="s">
        <v>425</v>
      </c>
      <c r="C415" s="101" t="s">
        <v>372</v>
      </c>
      <c r="D415" s="101">
        <v>10.49</v>
      </c>
      <c r="E415" s="154">
        <v>75</v>
      </c>
      <c r="F415" s="155">
        <f t="shared" si="6"/>
        <v>786.75</v>
      </c>
      <c r="G415" s="157"/>
    </row>
    <row r="416" s="1" customFormat="1" ht="20" customHeight="1" spans="1:7">
      <c r="A416" s="152">
        <v>412</v>
      </c>
      <c r="B416" s="153" t="s">
        <v>426</v>
      </c>
      <c r="C416" s="101" t="s">
        <v>372</v>
      </c>
      <c r="D416" s="101">
        <v>4.99</v>
      </c>
      <c r="E416" s="154">
        <v>75</v>
      </c>
      <c r="F416" s="155">
        <f t="shared" si="6"/>
        <v>374.25</v>
      </c>
      <c r="G416" s="157"/>
    </row>
    <row r="417" s="1" customFormat="1" ht="20" customHeight="1" spans="1:7">
      <c r="A417" s="152">
        <v>413</v>
      </c>
      <c r="B417" s="153" t="s">
        <v>427</v>
      </c>
      <c r="C417" s="101" t="s">
        <v>372</v>
      </c>
      <c r="D417" s="101">
        <v>5.7</v>
      </c>
      <c r="E417" s="154">
        <v>75</v>
      </c>
      <c r="F417" s="155">
        <f t="shared" si="6"/>
        <v>427.5</v>
      </c>
      <c r="G417" s="157"/>
    </row>
    <row r="418" s="1" customFormat="1" ht="20" customHeight="1" spans="1:7">
      <c r="A418" s="152">
        <v>414</v>
      </c>
      <c r="B418" s="153" t="s">
        <v>428</v>
      </c>
      <c r="C418" s="101" t="s">
        <v>372</v>
      </c>
      <c r="D418" s="101">
        <v>1.96</v>
      </c>
      <c r="E418" s="154">
        <v>75</v>
      </c>
      <c r="F418" s="155">
        <f t="shared" si="6"/>
        <v>147</v>
      </c>
      <c r="G418" s="157"/>
    </row>
    <row r="419" s="1" customFormat="1" ht="20" customHeight="1" spans="1:7">
      <c r="A419" s="152">
        <v>415</v>
      </c>
      <c r="B419" s="153" t="s">
        <v>429</v>
      </c>
      <c r="C419" s="101" t="s">
        <v>372</v>
      </c>
      <c r="D419" s="101">
        <v>8.07</v>
      </c>
      <c r="E419" s="154">
        <v>75</v>
      </c>
      <c r="F419" s="155">
        <f t="shared" si="6"/>
        <v>605.25</v>
      </c>
      <c r="G419" s="157"/>
    </row>
    <row r="420" s="1" customFormat="1" ht="20" customHeight="1" spans="1:7">
      <c r="A420" s="152">
        <v>416</v>
      </c>
      <c r="B420" s="153" t="s">
        <v>430</v>
      </c>
      <c r="C420" s="101" t="s">
        <v>372</v>
      </c>
      <c r="D420" s="101">
        <v>7.61</v>
      </c>
      <c r="E420" s="154">
        <v>75</v>
      </c>
      <c r="F420" s="155">
        <f t="shared" si="6"/>
        <v>570.75</v>
      </c>
      <c r="G420" s="157"/>
    </row>
    <row r="421" s="1" customFormat="1" ht="20" customHeight="1" spans="1:7">
      <c r="A421" s="152">
        <v>417</v>
      </c>
      <c r="B421" s="153" t="s">
        <v>431</v>
      </c>
      <c r="C421" s="101" t="s">
        <v>372</v>
      </c>
      <c r="D421" s="101">
        <v>2.82</v>
      </c>
      <c r="E421" s="154">
        <v>75</v>
      </c>
      <c r="F421" s="155">
        <f t="shared" si="6"/>
        <v>211.5</v>
      </c>
      <c r="G421" s="157"/>
    </row>
    <row r="422" s="1" customFormat="1" ht="20" customHeight="1" spans="1:7">
      <c r="A422" s="152">
        <v>418</v>
      </c>
      <c r="B422" s="153" t="s">
        <v>432</v>
      </c>
      <c r="C422" s="101" t="s">
        <v>372</v>
      </c>
      <c r="D422" s="101">
        <v>8.94</v>
      </c>
      <c r="E422" s="154">
        <v>75</v>
      </c>
      <c r="F422" s="155">
        <f t="shared" si="6"/>
        <v>670.5</v>
      </c>
      <c r="G422" s="157"/>
    </row>
    <row r="423" s="1" customFormat="1" ht="20" customHeight="1" spans="1:7">
      <c r="A423" s="152">
        <v>419</v>
      </c>
      <c r="B423" s="153" t="s">
        <v>433</v>
      </c>
      <c r="C423" s="101" t="s">
        <v>372</v>
      </c>
      <c r="D423" s="101">
        <v>9.58</v>
      </c>
      <c r="E423" s="154">
        <v>75</v>
      </c>
      <c r="F423" s="155">
        <f t="shared" si="6"/>
        <v>718.5</v>
      </c>
      <c r="G423" s="157"/>
    </row>
    <row r="424" s="1" customFormat="1" ht="20" customHeight="1" spans="1:7">
      <c r="A424" s="152">
        <v>420</v>
      </c>
      <c r="B424" s="153" t="s">
        <v>434</v>
      </c>
      <c r="C424" s="101" t="s">
        <v>372</v>
      </c>
      <c r="D424" s="101">
        <v>9.37</v>
      </c>
      <c r="E424" s="154">
        <v>75</v>
      </c>
      <c r="F424" s="155">
        <f t="shared" si="6"/>
        <v>702.75</v>
      </c>
      <c r="G424" s="157"/>
    </row>
    <row r="425" s="1" customFormat="1" ht="20" customHeight="1" spans="1:7">
      <c r="A425" s="152">
        <v>421</v>
      </c>
      <c r="B425" s="153" t="s">
        <v>435</v>
      </c>
      <c r="C425" s="101" t="s">
        <v>372</v>
      </c>
      <c r="D425" s="101">
        <v>8.7</v>
      </c>
      <c r="E425" s="154">
        <v>75</v>
      </c>
      <c r="F425" s="155">
        <f t="shared" si="6"/>
        <v>652.5</v>
      </c>
      <c r="G425" s="157"/>
    </row>
    <row r="426" s="1" customFormat="1" ht="20" customHeight="1" spans="1:7">
      <c r="A426" s="152">
        <v>422</v>
      </c>
      <c r="B426" s="153" t="s">
        <v>436</v>
      </c>
      <c r="C426" s="101" t="s">
        <v>372</v>
      </c>
      <c r="D426" s="101">
        <v>9.39</v>
      </c>
      <c r="E426" s="154">
        <v>75</v>
      </c>
      <c r="F426" s="155">
        <f t="shared" si="6"/>
        <v>704.25</v>
      </c>
      <c r="G426" s="157" t="s">
        <v>437</v>
      </c>
    </row>
    <row r="427" s="1" customFormat="1" ht="20" customHeight="1" spans="1:7">
      <c r="A427" s="152">
        <v>423</v>
      </c>
      <c r="B427" s="153" t="s">
        <v>438</v>
      </c>
      <c r="C427" s="101" t="s">
        <v>372</v>
      </c>
      <c r="D427" s="101">
        <v>9.15</v>
      </c>
      <c r="E427" s="154">
        <v>75</v>
      </c>
      <c r="F427" s="155">
        <f t="shared" si="6"/>
        <v>686.25</v>
      </c>
      <c r="G427" s="157"/>
    </row>
    <row r="428" s="1" customFormat="1" ht="20" customHeight="1" spans="1:7">
      <c r="A428" s="152">
        <v>424</v>
      </c>
      <c r="B428" s="153" t="s">
        <v>439</v>
      </c>
      <c r="C428" s="101" t="s">
        <v>372</v>
      </c>
      <c r="D428" s="101">
        <v>8.49</v>
      </c>
      <c r="E428" s="154">
        <v>75</v>
      </c>
      <c r="F428" s="155">
        <f t="shared" si="6"/>
        <v>636.75</v>
      </c>
      <c r="G428" s="157"/>
    </row>
    <row r="429" s="1" customFormat="1" ht="20" customHeight="1" spans="1:7">
      <c r="A429" s="152">
        <v>425</v>
      </c>
      <c r="B429" s="153" t="s">
        <v>440</v>
      </c>
      <c r="C429" s="101" t="s">
        <v>372</v>
      </c>
      <c r="D429" s="101">
        <v>2.83</v>
      </c>
      <c r="E429" s="154">
        <v>75</v>
      </c>
      <c r="F429" s="155">
        <f t="shared" si="6"/>
        <v>212.25</v>
      </c>
      <c r="G429" s="157"/>
    </row>
    <row r="430" s="1" customFormat="1" ht="20" customHeight="1" spans="1:7">
      <c r="A430" s="152">
        <v>426</v>
      </c>
      <c r="B430" s="153" t="s">
        <v>441</v>
      </c>
      <c r="C430" s="101" t="s">
        <v>372</v>
      </c>
      <c r="D430" s="101">
        <v>5.7</v>
      </c>
      <c r="E430" s="154">
        <v>75</v>
      </c>
      <c r="F430" s="155">
        <f t="shared" si="6"/>
        <v>427.5</v>
      </c>
      <c r="G430" s="157"/>
    </row>
    <row r="431" s="1" customFormat="1" ht="20" customHeight="1" spans="1:7">
      <c r="A431" s="152">
        <v>427</v>
      </c>
      <c r="B431" s="153" t="s">
        <v>442</v>
      </c>
      <c r="C431" s="101" t="s">
        <v>372</v>
      </c>
      <c r="D431" s="101">
        <v>7.95</v>
      </c>
      <c r="E431" s="154">
        <v>75</v>
      </c>
      <c r="F431" s="155">
        <f t="shared" si="6"/>
        <v>596.25</v>
      </c>
      <c r="G431" s="157"/>
    </row>
    <row r="432" s="1" customFormat="1" ht="20" customHeight="1" spans="1:7">
      <c r="A432" s="152">
        <v>428</v>
      </c>
      <c r="B432" s="153" t="s">
        <v>443</v>
      </c>
      <c r="C432" s="101" t="s">
        <v>372</v>
      </c>
      <c r="D432" s="101">
        <v>16.66</v>
      </c>
      <c r="E432" s="154">
        <v>75</v>
      </c>
      <c r="F432" s="155">
        <f t="shared" si="6"/>
        <v>1249.5</v>
      </c>
      <c r="G432" s="157"/>
    </row>
    <row r="433" s="1" customFormat="1" ht="20" customHeight="1" spans="1:7">
      <c r="A433" s="152">
        <v>429</v>
      </c>
      <c r="B433" s="153" t="s">
        <v>444</v>
      </c>
      <c r="C433" s="101" t="s">
        <v>372</v>
      </c>
      <c r="D433" s="101">
        <v>13.34</v>
      </c>
      <c r="E433" s="154">
        <v>75</v>
      </c>
      <c r="F433" s="155">
        <f t="shared" si="6"/>
        <v>1000.5</v>
      </c>
      <c r="G433" s="157"/>
    </row>
    <row r="434" s="1" customFormat="1" ht="20" customHeight="1" spans="1:7">
      <c r="A434" s="152">
        <v>430</v>
      </c>
      <c r="B434" s="153" t="s">
        <v>445</v>
      </c>
      <c r="C434" s="101" t="s">
        <v>372</v>
      </c>
      <c r="D434" s="101">
        <v>3.04</v>
      </c>
      <c r="E434" s="154">
        <v>75</v>
      </c>
      <c r="F434" s="155">
        <f t="shared" si="6"/>
        <v>228</v>
      </c>
      <c r="G434" s="157"/>
    </row>
    <row r="435" s="1" customFormat="1" ht="20" customHeight="1" spans="1:7">
      <c r="A435" s="152">
        <v>431</v>
      </c>
      <c r="B435" s="153" t="s">
        <v>446</v>
      </c>
      <c r="C435" s="101" t="s">
        <v>372</v>
      </c>
      <c r="D435" s="101">
        <v>4.59</v>
      </c>
      <c r="E435" s="154">
        <v>75</v>
      </c>
      <c r="F435" s="155">
        <f t="shared" si="6"/>
        <v>344.25</v>
      </c>
      <c r="G435" s="157"/>
    </row>
    <row r="436" s="1" customFormat="1" ht="20" customHeight="1" spans="1:7">
      <c r="A436" s="152">
        <v>432</v>
      </c>
      <c r="B436" s="153" t="s">
        <v>447</v>
      </c>
      <c r="C436" s="101" t="s">
        <v>372</v>
      </c>
      <c r="D436" s="101">
        <v>1.75</v>
      </c>
      <c r="E436" s="154">
        <v>75</v>
      </c>
      <c r="F436" s="155">
        <f t="shared" si="6"/>
        <v>131.25</v>
      </c>
      <c r="G436" s="157"/>
    </row>
    <row r="437" s="1" customFormat="1" ht="20" customHeight="1" spans="1:7">
      <c r="A437" s="152">
        <v>433</v>
      </c>
      <c r="B437" s="153" t="s">
        <v>448</v>
      </c>
      <c r="C437" s="101" t="s">
        <v>372</v>
      </c>
      <c r="D437" s="101">
        <v>2.96</v>
      </c>
      <c r="E437" s="154">
        <v>75</v>
      </c>
      <c r="F437" s="155">
        <f t="shared" si="6"/>
        <v>222</v>
      </c>
      <c r="G437" s="157"/>
    </row>
    <row r="438" s="1" customFormat="1" ht="20" customHeight="1" spans="1:7">
      <c r="A438" s="152">
        <v>434</v>
      </c>
      <c r="B438" s="101" t="s">
        <v>449</v>
      </c>
      <c r="C438" s="101" t="s">
        <v>372</v>
      </c>
      <c r="D438" s="101">
        <v>1.86</v>
      </c>
      <c r="E438" s="154">
        <v>75</v>
      </c>
      <c r="F438" s="155">
        <f t="shared" si="6"/>
        <v>139.5</v>
      </c>
      <c r="G438" s="157"/>
    </row>
    <row r="439" s="1" customFormat="1" ht="20" customHeight="1" spans="1:7">
      <c r="A439" s="152">
        <v>435</v>
      </c>
      <c r="B439" s="101" t="s">
        <v>450</v>
      </c>
      <c r="C439" s="101" t="s">
        <v>372</v>
      </c>
      <c r="D439" s="101">
        <v>3.84</v>
      </c>
      <c r="E439" s="154">
        <v>75</v>
      </c>
      <c r="F439" s="155">
        <f t="shared" si="6"/>
        <v>288</v>
      </c>
      <c r="G439" s="157"/>
    </row>
    <row r="440" s="1" customFormat="1" ht="20" customHeight="1" spans="1:7">
      <c r="A440" s="152">
        <v>436</v>
      </c>
      <c r="B440" s="101" t="s">
        <v>451</v>
      </c>
      <c r="C440" s="101" t="s">
        <v>372</v>
      </c>
      <c r="D440" s="101">
        <v>8.62</v>
      </c>
      <c r="E440" s="154">
        <v>75</v>
      </c>
      <c r="F440" s="155">
        <f t="shared" si="6"/>
        <v>646.5</v>
      </c>
      <c r="G440" s="157"/>
    </row>
    <row r="441" s="1" customFormat="1" ht="20" customHeight="1" spans="1:7">
      <c r="A441" s="152">
        <v>437</v>
      </c>
      <c r="B441" s="101" t="s">
        <v>452</v>
      </c>
      <c r="C441" s="101" t="s">
        <v>372</v>
      </c>
      <c r="D441" s="101">
        <v>7.93</v>
      </c>
      <c r="E441" s="154">
        <v>75</v>
      </c>
      <c r="F441" s="155">
        <f t="shared" si="6"/>
        <v>594.75</v>
      </c>
      <c r="G441" s="157"/>
    </row>
    <row r="442" s="1" customFormat="1" ht="20" customHeight="1" spans="1:7">
      <c r="A442" s="152">
        <v>438</v>
      </c>
      <c r="B442" s="101" t="s">
        <v>453</v>
      </c>
      <c r="C442" s="101" t="s">
        <v>372</v>
      </c>
      <c r="D442" s="101">
        <v>5.19</v>
      </c>
      <c r="E442" s="154">
        <v>75</v>
      </c>
      <c r="F442" s="155">
        <f t="shared" si="6"/>
        <v>389.25</v>
      </c>
      <c r="G442" s="157"/>
    </row>
    <row r="443" s="1" customFormat="1" ht="20" customHeight="1" spans="1:7">
      <c r="A443" s="152">
        <v>439</v>
      </c>
      <c r="B443" s="101" t="s">
        <v>454</v>
      </c>
      <c r="C443" s="101" t="s">
        <v>372</v>
      </c>
      <c r="D443" s="101">
        <v>7.82</v>
      </c>
      <c r="E443" s="154">
        <v>75</v>
      </c>
      <c r="F443" s="155">
        <f t="shared" si="6"/>
        <v>586.5</v>
      </c>
      <c r="G443" s="157"/>
    </row>
    <row r="444" s="1" customFormat="1" ht="20" customHeight="1" spans="1:7">
      <c r="A444" s="152">
        <v>440</v>
      </c>
      <c r="B444" s="101" t="s">
        <v>455</v>
      </c>
      <c r="C444" s="101" t="s">
        <v>372</v>
      </c>
      <c r="D444" s="101">
        <v>2.33</v>
      </c>
      <c r="E444" s="154">
        <v>75</v>
      </c>
      <c r="F444" s="155">
        <f t="shared" si="6"/>
        <v>174.75</v>
      </c>
      <c r="G444" s="157"/>
    </row>
    <row r="445" s="1" customFormat="1" ht="20" customHeight="1" spans="1:7">
      <c r="A445" s="152">
        <v>441</v>
      </c>
      <c r="B445" s="101" t="s">
        <v>456</v>
      </c>
      <c r="C445" s="101" t="s">
        <v>372</v>
      </c>
      <c r="D445" s="101">
        <v>2.91</v>
      </c>
      <c r="E445" s="154">
        <v>75</v>
      </c>
      <c r="F445" s="155">
        <f t="shared" si="6"/>
        <v>218.25</v>
      </c>
      <c r="G445" s="157"/>
    </row>
    <row r="446" s="1" customFormat="1" ht="20" customHeight="1" spans="1:7">
      <c r="A446" s="152">
        <v>442</v>
      </c>
      <c r="B446" s="101" t="s">
        <v>457</v>
      </c>
      <c r="C446" s="101" t="s">
        <v>372</v>
      </c>
      <c r="D446" s="101">
        <v>1.99</v>
      </c>
      <c r="E446" s="154">
        <v>75</v>
      </c>
      <c r="F446" s="155">
        <f t="shared" si="6"/>
        <v>149.25</v>
      </c>
      <c r="G446" s="157"/>
    </row>
    <row r="447" s="1" customFormat="1" ht="20" customHeight="1" spans="1:7">
      <c r="A447" s="152">
        <v>443</v>
      </c>
      <c r="B447" s="101" t="s">
        <v>458</v>
      </c>
      <c r="C447" s="101" t="s">
        <v>372</v>
      </c>
      <c r="D447" s="101">
        <v>5.44</v>
      </c>
      <c r="E447" s="154">
        <v>75</v>
      </c>
      <c r="F447" s="155">
        <f t="shared" si="6"/>
        <v>408</v>
      </c>
      <c r="G447" s="157"/>
    </row>
    <row r="448" s="1" customFormat="1" ht="20" customHeight="1" spans="1:7">
      <c r="A448" s="152">
        <v>444</v>
      </c>
      <c r="B448" s="101" t="s">
        <v>459</v>
      </c>
      <c r="C448" s="101" t="s">
        <v>372</v>
      </c>
      <c r="D448" s="101">
        <v>14.81</v>
      </c>
      <c r="E448" s="154">
        <v>75</v>
      </c>
      <c r="F448" s="155">
        <f t="shared" si="6"/>
        <v>1110.75</v>
      </c>
      <c r="G448" s="157"/>
    </row>
    <row r="449" s="1" customFormat="1" ht="20" customHeight="1" spans="1:7">
      <c r="A449" s="152">
        <v>445</v>
      </c>
      <c r="B449" s="101" t="s">
        <v>460</v>
      </c>
      <c r="C449" s="101" t="s">
        <v>372</v>
      </c>
      <c r="D449" s="101">
        <v>7.05</v>
      </c>
      <c r="E449" s="154">
        <v>75</v>
      </c>
      <c r="F449" s="155">
        <f t="shared" si="6"/>
        <v>528.75</v>
      </c>
      <c r="G449" s="157"/>
    </row>
    <row r="450" s="1" customFormat="1" ht="20" customHeight="1" spans="1:7">
      <c r="A450" s="152">
        <v>446</v>
      </c>
      <c r="B450" s="101" t="s">
        <v>461</v>
      </c>
      <c r="C450" s="101" t="s">
        <v>372</v>
      </c>
      <c r="D450" s="101">
        <v>5.98</v>
      </c>
      <c r="E450" s="154">
        <v>75</v>
      </c>
      <c r="F450" s="155">
        <f t="shared" si="6"/>
        <v>448.5</v>
      </c>
      <c r="G450" s="157"/>
    </row>
    <row r="451" s="1" customFormat="1" ht="20" customHeight="1" spans="1:7">
      <c r="A451" s="152">
        <v>447</v>
      </c>
      <c r="B451" s="101" t="s">
        <v>462</v>
      </c>
      <c r="C451" s="101" t="s">
        <v>372</v>
      </c>
      <c r="D451" s="101">
        <v>5.36</v>
      </c>
      <c r="E451" s="154">
        <v>75</v>
      </c>
      <c r="F451" s="155">
        <f t="shared" si="6"/>
        <v>402</v>
      </c>
      <c r="G451" s="157"/>
    </row>
    <row r="452" s="1" customFormat="1" ht="20" customHeight="1" spans="1:7">
      <c r="A452" s="152">
        <v>448</v>
      </c>
      <c r="B452" s="101" t="s">
        <v>463</v>
      </c>
      <c r="C452" s="101" t="s">
        <v>372</v>
      </c>
      <c r="D452" s="101">
        <v>10.45</v>
      </c>
      <c r="E452" s="154">
        <v>75</v>
      </c>
      <c r="F452" s="155">
        <f t="shared" si="6"/>
        <v>783.75</v>
      </c>
      <c r="G452" s="157"/>
    </row>
    <row r="453" s="1" customFormat="1" ht="20" customHeight="1" spans="1:7">
      <c r="A453" s="152">
        <v>449</v>
      </c>
      <c r="B453" s="101" t="s">
        <v>464</v>
      </c>
      <c r="C453" s="101" t="s">
        <v>372</v>
      </c>
      <c r="D453" s="101">
        <v>12.32</v>
      </c>
      <c r="E453" s="154">
        <v>75</v>
      </c>
      <c r="F453" s="155">
        <f t="shared" ref="F453:F516" si="7">E453*D453</f>
        <v>924</v>
      </c>
      <c r="G453" s="157"/>
    </row>
    <row r="454" s="1" customFormat="1" ht="20" customHeight="1" spans="1:7">
      <c r="A454" s="152">
        <v>450</v>
      </c>
      <c r="B454" s="101" t="s">
        <v>465</v>
      </c>
      <c r="C454" s="101" t="s">
        <v>372</v>
      </c>
      <c r="D454" s="101">
        <v>9.15</v>
      </c>
      <c r="E454" s="154">
        <v>75</v>
      </c>
      <c r="F454" s="155">
        <f t="shared" si="7"/>
        <v>686.25</v>
      </c>
      <c r="G454" s="157"/>
    </row>
    <row r="455" s="1" customFormat="1" ht="20" customHeight="1" spans="1:7">
      <c r="A455" s="152">
        <v>451</v>
      </c>
      <c r="B455" s="101" t="s">
        <v>466</v>
      </c>
      <c r="C455" s="101" t="s">
        <v>372</v>
      </c>
      <c r="D455" s="101">
        <v>21.7</v>
      </c>
      <c r="E455" s="154">
        <v>75</v>
      </c>
      <c r="F455" s="155">
        <f t="shared" si="7"/>
        <v>1627.5</v>
      </c>
      <c r="G455" s="157"/>
    </row>
    <row r="456" s="1" customFormat="1" ht="20" customHeight="1" spans="1:7">
      <c r="A456" s="152">
        <v>452</v>
      </c>
      <c r="B456" s="101" t="s">
        <v>467</v>
      </c>
      <c r="C456" s="101" t="s">
        <v>372</v>
      </c>
      <c r="D456" s="101">
        <v>5.3</v>
      </c>
      <c r="E456" s="154">
        <v>75</v>
      </c>
      <c r="F456" s="155">
        <f t="shared" si="7"/>
        <v>397.5</v>
      </c>
      <c r="G456" s="157"/>
    </row>
    <row r="457" s="1" customFormat="1" ht="20" customHeight="1" spans="1:7">
      <c r="A457" s="152">
        <v>453</v>
      </c>
      <c r="B457" s="101" t="s">
        <v>468</v>
      </c>
      <c r="C457" s="101" t="s">
        <v>372</v>
      </c>
      <c r="D457" s="101">
        <v>8.67</v>
      </c>
      <c r="E457" s="154">
        <v>75</v>
      </c>
      <c r="F457" s="155">
        <f t="shared" si="7"/>
        <v>650.25</v>
      </c>
      <c r="G457" s="157"/>
    </row>
    <row r="458" s="1" customFormat="1" ht="20" customHeight="1" spans="1:7">
      <c r="A458" s="152">
        <v>454</v>
      </c>
      <c r="B458" s="101" t="s">
        <v>469</v>
      </c>
      <c r="C458" s="101" t="s">
        <v>372</v>
      </c>
      <c r="D458" s="101">
        <v>10.65</v>
      </c>
      <c r="E458" s="154">
        <v>75</v>
      </c>
      <c r="F458" s="155">
        <f t="shared" si="7"/>
        <v>798.75</v>
      </c>
      <c r="G458" s="157"/>
    </row>
    <row r="459" s="1" customFormat="1" ht="20" customHeight="1" spans="1:7">
      <c r="A459" s="152">
        <v>455</v>
      </c>
      <c r="B459" s="101" t="s">
        <v>470</v>
      </c>
      <c r="C459" s="101" t="s">
        <v>372</v>
      </c>
      <c r="D459" s="101">
        <v>3.95</v>
      </c>
      <c r="E459" s="154">
        <v>75</v>
      </c>
      <c r="F459" s="155">
        <f t="shared" si="7"/>
        <v>296.25</v>
      </c>
      <c r="G459" s="157"/>
    </row>
    <row r="460" s="1" customFormat="1" ht="20" customHeight="1" spans="1:7">
      <c r="A460" s="152">
        <v>456</v>
      </c>
      <c r="B460" s="101" t="s">
        <v>179</v>
      </c>
      <c r="C460" s="101" t="s">
        <v>372</v>
      </c>
      <c r="D460" s="101">
        <v>4.99</v>
      </c>
      <c r="E460" s="154">
        <v>75</v>
      </c>
      <c r="F460" s="155">
        <f t="shared" si="7"/>
        <v>374.25</v>
      </c>
      <c r="G460" s="157"/>
    </row>
    <row r="461" s="1" customFormat="1" ht="20" customHeight="1" spans="1:7">
      <c r="A461" s="152">
        <v>457</v>
      </c>
      <c r="B461" s="101" t="s">
        <v>471</v>
      </c>
      <c r="C461" s="101" t="s">
        <v>372</v>
      </c>
      <c r="D461" s="101">
        <v>6.35</v>
      </c>
      <c r="E461" s="154">
        <v>75</v>
      </c>
      <c r="F461" s="155">
        <f t="shared" si="7"/>
        <v>476.25</v>
      </c>
      <c r="G461" s="157"/>
    </row>
    <row r="462" s="1" customFormat="1" ht="20" customHeight="1" spans="1:7">
      <c r="A462" s="152">
        <v>458</v>
      </c>
      <c r="B462" s="101" t="s">
        <v>472</v>
      </c>
      <c r="C462" s="101" t="s">
        <v>372</v>
      </c>
      <c r="D462" s="101">
        <v>30.05</v>
      </c>
      <c r="E462" s="154">
        <v>75</v>
      </c>
      <c r="F462" s="155">
        <f t="shared" si="7"/>
        <v>2253.75</v>
      </c>
      <c r="G462" s="157" t="s">
        <v>473</v>
      </c>
    </row>
    <row r="463" s="1" customFormat="1" ht="20" customHeight="1" spans="1:7">
      <c r="A463" s="152">
        <v>459</v>
      </c>
      <c r="B463" s="101" t="s">
        <v>474</v>
      </c>
      <c r="C463" s="101" t="s">
        <v>372</v>
      </c>
      <c r="D463" s="101">
        <v>4.56</v>
      </c>
      <c r="E463" s="154">
        <v>75</v>
      </c>
      <c r="F463" s="155">
        <f t="shared" si="7"/>
        <v>342</v>
      </c>
      <c r="G463" s="157"/>
    </row>
    <row r="464" s="1" customFormat="1" ht="20" customHeight="1" spans="1:7">
      <c r="A464" s="152">
        <v>460</v>
      </c>
      <c r="B464" s="101" t="s">
        <v>475</v>
      </c>
      <c r="C464" s="101" t="s">
        <v>372</v>
      </c>
      <c r="D464" s="101">
        <v>3.3</v>
      </c>
      <c r="E464" s="154">
        <v>75</v>
      </c>
      <c r="F464" s="155">
        <f t="shared" si="7"/>
        <v>247.5</v>
      </c>
      <c r="G464" s="157"/>
    </row>
    <row r="465" s="1" customFormat="1" ht="20" customHeight="1" spans="1:7">
      <c r="A465" s="152">
        <v>461</v>
      </c>
      <c r="B465" s="101" t="s">
        <v>476</v>
      </c>
      <c r="C465" s="101" t="s">
        <v>372</v>
      </c>
      <c r="D465" s="101">
        <v>7.99</v>
      </c>
      <c r="E465" s="154">
        <v>75</v>
      </c>
      <c r="F465" s="155">
        <f t="shared" si="7"/>
        <v>599.25</v>
      </c>
      <c r="G465" s="157"/>
    </row>
    <row r="466" s="1" customFormat="1" ht="20" customHeight="1" spans="1:7">
      <c r="A466" s="152">
        <v>462</v>
      </c>
      <c r="B466" s="101" t="s">
        <v>477</v>
      </c>
      <c r="C466" s="101" t="s">
        <v>372</v>
      </c>
      <c r="D466" s="101">
        <v>4.81</v>
      </c>
      <c r="E466" s="154">
        <v>75</v>
      </c>
      <c r="F466" s="155">
        <f t="shared" si="7"/>
        <v>360.75</v>
      </c>
      <c r="G466" s="157"/>
    </row>
    <row r="467" s="1" customFormat="1" ht="20" customHeight="1" spans="1:7">
      <c r="A467" s="152">
        <v>463</v>
      </c>
      <c r="B467" s="101" t="s">
        <v>478</v>
      </c>
      <c r="C467" s="101" t="s">
        <v>372</v>
      </c>
      <c r="D467" s="101">
        <v>4.6</v>
      </c>
      <c r="E467" s="154">
        <v>75</v>
      </c>
      <c r="F467" s="155">
        <f t="shared" si="7"/>
        <v>345</v>
      </c>
      <c r="G467" s="157"/>
    </row>
    <row r="468" s="1" customFormat="1" ht="20" customHeight="1" spans="1:7">
      <c r="A468" s="152">
        <v>464</v>
      </c>
      <c r="B468" s="101" t="s">
        <v>364</v>
      </c>
      <c r="C468" s="101" t="s">
        <v>372</v>
      </c>
      <c r="D468" s="101">
        <v>2</v>
      </c>
      <c r="E468" s="154">
        <v>75</v>
      </c>
      <c r="F468" s="155">
        <f t="shared" si="7"/>
        <v>150</v>
      </c>
      <c r="G468" s="157"/>
    </row>
    <row r="469" s="1" customFormat="1" ht="20" customHeight="1" spans="1:7">
      <c r="A469" s="152">
        <v>465</v>
      </c>
      <c r="B469" s="101" t="s">
        <v>479</v>
      </c>
      <c r="C469" s="101" t="s">
        <v>372</v>
      </c>
      <c r="D469" s="101">
        <v>12.82</v>
      </c>
      <c r="E469" s="154">
        <v>75</v>
      </c>
      <c r="F469" s="155">
        <f t="shared" si="7"/>
        <v>961.5</v>
      </c>
      <c r="G469" s="157"/>
    </row>
    <row r="470" s="1" customFormat="1" ht="20" customHeight="1" spans="1:7">
      <c r="A470" s="152">
        <v>466</v>
      </c>
      <c r="B470" s="101" t="s">
        <v>480</v>
      </c>
      <c r="C470" s="101" t="s">
        <v>372</v>
      </c>
      <c r="D470" s="101">
        <v>5.57</v>
      </c>
      <c r="E470" s="154">
        <v>75</v>
      </c>
      <c r="F470" s="155">
        <f t="shared" si="7"/>
        <v>417.75</v>
      </c>
      <c r="G470" s="157"/>
    </row>
    <row r="471" s="1" customFormat="1" ht="20" customHeight="1" spans="1:7">
      <c r="A471" s="152">
        <v>467</v>
      </c>
      <c r="B471" s="101" t="s">
        <v>481</v>
      </c>
      <c r="C471" s="101" t="s">
        <v>372</v>
      </c>
      <c r="D471" s="101">
        <v>5.96</v>
      </c>
      <c r="E471" s="154">
        <v>75</v>
      </c>
      <c r="F471" s="155">
        <f t="shared" si="7"/>
        <v>447</v>
      </c>
      <c r="G471" s="157"/>
    </row>
    <row r="472" s="1" customFormat="1" ht="20" customHeight="1" spans="1:7">
      <c r="A472" s="152">
        <v>468</v>
      </c>
      <c r="B472" s="153" t="s">
        <v>482</v>
      </c>
      <c r="C472" s="101" t="s">
        <v>483</v>
      </c>
      <c r="D472" s="159">
        <v>10.32</v>
      </c>
      <c r="E472" s="154">
        <v>75</v>
      </c>
      <c r="F472" s="155">
        <f t="shared" si="7"/>
        <v>774</v>
      </c>
      <c r="G472" s="157"/>
    </row>
    <row r="473" s="1" customFormat="1" ht="20" customHeight="1" spans="1:7">
      <c r="A473" s="152">
        <v>469</v>
      </c>
      <c r="B473" s="153" t="s">
        <v>484</v>
      </c>
      <c r="C473" s="101" t="s">
        <v>483</v>
      </c>
      <c r="D473" s="159">
        <v>9.76</v>
      </c>
      <c r="E473" s="154">
        <v>75</v>
      </c>
      <c r="F473" s="155">
        <f t="shared" si="7"/>
        <v>732</v>
      </c>
      <c r="G473" s="157"/>
    </row>
    <row r="474" s="1" customFormat="1" ht="20" customHeight="1" spans="1:7">
      <c r="A474" s="152">
        <v>470</v>
      </c>
      <c r="B474" s="153" t="s">
        <v>485</v>
      </c>
      <c r="C474" s="101" t="s">
        <v>483</v>
      </c>
      <c r="D474" s="159">
        <v>9.28</v>
      </c>
      <c r="E474" s="154">
        <v>75</v>
      </c>
      <c r="F474" s="155">
        <f t="shared" si="7"/>
        <v>696</v>
      </c>
      <c r="G474" s="157"/>
    </row>
    <row r="475" s="1" customFormat="1" ht="20" customHeight="1" spans="1:7">
      <c r="A475" s="152">
        <v>471</v>
      </c>
      <c r="B475" s="153" t="s">
        <v>486</v>
      </c>
      <c r="C475" s="101" t="s">
        <v>483</v>
      </c>
      <c r="D475" s="159">
        <v>21.08</v>
      </c>
      <c r="E475" s="154">
        <v>75</v>
      </c>
      <c r="F475" s="155">
        <f t="shared" si="7"/>
        <v>1581</v>
      </c>
      <c r="G475" s="157"/>
    </row>
    <row r="476" s="1" customFormat="1" ht="20" customHeight="1" spans="1:7">
      <c r="A476" s="152">
        <v>472</v>
      </c>
      <c r="B476" s="153" t="s">
        <v>487</v>
      </c>
      <c r="C476" s="101" t="s">
        <v>483</v>
      </c>
      <c r="D476" s="159">
        <v>20.43</v>
      </c>
      <c r="E476" s="154">
        <v>75</v>
      </c>
      <c r="F476" s="155">
        <f t="shared" si="7"/>
        <v>1532.25</v>
      </c>
      <c r="G476" s="157"/>
    </row>
    <row r="477" s="1" customFormat="1" ht="20" customHeight="1" spans="1:7">
      <c r="A477" s="152">
        <v>473</v>
      </c>
      <c r="B477" s="153" t="s">
        <v>488</v>
      </c>
      <c r="C477" s="101" t="s">
        <v>483</v>
      </c>
      <c r="D477" s="159">
        <v>22.21</v>
      </c>
      <c r="E477" s="154">
        <v>75</v>
      </c>
      <c r="F477" s="155">
        <f t="shared" si="7"/>
        <v>1665.75</v>
      </c>
      <c r="G477" s="157"/>
    </row>
    <row r="478" s="1" customFormat="1" ht="20" customHeight="1" spans="1:7">
      <c r="A478" s="152">
        <v>474</v>
      </c>
      <c r="B478" s="153" t="s">
        <v>403</v>
      </c>
      <c r="C478" s="101" t="s">
        <v>483</v>
      </c>
      <c r="D478" s="159">
        <v>15.52</v>
      </c>
      <c r="E478" s="154">
        <v>75</v>
      </c>
      <c r="F478" s="155">
        <f t="shared" si="7"/>
        <v>1164</v>
      </c>
      <c r="G478" s="157"/>
    </row>
    <row r="479" s="1" customFormat="1" ht="20" customHeight="1" spans="1:7">
      <c r="A479" s="152">
        <v>475</v>
      </c>
      <c r="B479" s="153" t="s">
        <v>489</v>
      </c>
      <c r="C479" s="101" t="s">
        <v>483</v>
      </c>
      <c r="D479" s="159">
        <v>24.38</v>
      </c>
      <c r="E479" s="154">
        <v>75</v>
      </c>
      <c r="F479" s="155">
        <f t="shared" si="7"/>
        <v>1828.5</v>
      </c>
      <c r="G479" s="157"/>
    </row>
    <row r="480" s="1" customFormat="1" ht="20" customHeight="1" spans="1:7">
      <c r="A480" s="152">
        <v>476</v>
      </c>
      <c r="B480" s="153" t="s">
        <v>490</v>
      </c>
      <c r="C480" s="101" t="s">
        <v>483</v>
      </c>
      <c r="D480" s="159">
        <v>13.8</v>
      </c>
      <c r="E480" s="154">
        <v>75</v>
      </c>
      <c r="F480" s="155">
        <f t="shared" si="7"/>
        <v>1035</v>
      </c>
      <c r="G480" s="157"/>
    </row>
    <row r="481" s="1" customFormat="1" ht="20" customHeight="1" spans="1:7">
      <c r="A481" s="152">
        <v>477</v>
      </c>
      <c r="B481" s="153" t="s">
        <v>491</v>
      </c>
      <c r="C481" s="101" t="s">
        <v>483</v>
      </c>
      <c r="D481" s="159">
        <v>12.79</v>
      </c>
      <c r="E481" s="154">
        <v>75</v>
      </c>
      <c r="F481" s="155">
        <f t="shared" si="7"/>
        <v>959.25</v>
      </c>
      <c r="G481" s="157"/>
    </row>
    <row r="482" s="1" customFormat="1" ht="20" customHeight="1" spans="1:7">
      <c r="A482" s="152">
        <v>478</v>
      </c>
      <c r="B482" s="153" t="s">
        <v>253</v>
      </c>
      <c r="C482" s="101" t="s">
        <v>483</v>
      </c>
      <c r="D482" s="159">
        <v>11.17</v>
      </c>
      <c r="E482" s="154">
        <v>75</v>
      </c>
      <c r="F482" s="155">
        <f t="shared" si="7"/>
        <v>837.75</v>
      </c>
      <c r="G482" s="157"/>
    </row>
    <row r="483" s="1" customFormat="1" ht="20" customHeight="1" spans="1:7">
      <c r="A483" s="152">
        <v>479</v>
      </c>
      <c r="B483" s="153" t="s">
        <v>492</v>
      </c>
      <c r="C483" s="101" t="s">
        <v>483</v>
      </c>
      <c r="D483" s="159">
        <v>25.38</v>
      </c>
      <c r="E483" s="154">
        <v>75</v>
      </c>
      <c r="F483" s="155">
        <f t="shared" si="7"/>
        <v>1903.5</v>
      </c>
      <c r="G483" s="157"/>
    </row>
    <row r="484" s="1" customFormat="1" ht="20" customHeight="1" spans="1:7">
      <c r="A484" s="152">
        <v>480</v>
      </c>
      <c r="B484" s="153" t="s">
        <v>493</v>
      </c>
      <c r="C484" s="101" t="s">
        <v>483</v>
      </c>
      <c r="D484" s="159">
        <v>10.1</v>
      </c>
      <c r="E484" s="154">
        <v>75</v>
      </c>
      <c r="F484" s="155">
        <f t="shared" si="7"/>
        <v>757.5</v>
      </c>
      <c r="G484" s="157"/>
    </row>
    <row r="485" s="1" customFormat="1" ht="20" customHeight="1" spans="1:7">
      <c r="A485" s="152">
        <v>481</v>
      </c>
      <c r="B485" s="153" t="s">
        <v>494</v>
      </c>
      <c r="C485" s="101" t="s">
        <v>483</v>
      </c>
      <c r="D485" s="159">
        <v>33.59</v>
      </c>
      <c r="E485" s="154">
        <v>75</v>
      </c>
      <c r="F485" s="155">
        <f t="shared" si="7"/>
        <v>2519.25</v>
      </c>
      <c r="G485" s="157"/>
    </row>
    <row r="486" s="1" customFormat="1" ht="20" customHeight="1" spans="1:7">
      <c r="A486" s="152">
        <v>482</v>
      </c>
      <c r="B486" s="153" t="s">
        <v>231</v>
      </c>
      <c r="C486" s="101" t="s">
        <v>483</v>
      </c>
      <c r="D486" s="159">
        <v>13.13</v>
      </c>
      <c r="E486" s="154">
        <v>75</v>
      </c>
      <c r="F486" s="155">
        <f t="shared" si="7"/>
        <v>984.75</v>
      </c>
      <c r="G486" s="157"/>
    </row>
    <row r="487" s="1" customFormat="1" ht="20" customHeight="1" spans="1:7">
      <c r="A487" s="152">
        <v>483</v>
      </c>
      <c r="B487" s="153" t="s">
        <v>495</v>
      </c>
      <c r="C487" s="101" t="s">
        <v>483</v>
      </c>
      <c r="D487" s="159">
        <v>18.16</v>
      </c>
      <c r="E487" s="154">
        <v>75</v>
      </c>
      <c r="F487" s="155">
        <f t="shared" si="7"/>
        <v>1362</v>
      </c>
      <c r="G487" s="157"/>
    </row>
    <row r="488" s="1" customFormat="1" ht="20" customHeight="1" spans="1:7">
      <c r="A488" s="152">
        <v>484</v>
      </c>
      <c r="B488" s="153" t="s">
        <v>496</v>
      </c>
      <c r="C488" s="101" t="s">
        <v>483</v>
      </c>
      <c r="D488" s="159">
        <v>19.79</v>
      </c>
      <c r="E488" s="154">
        <v>75</v>
      </c>
      <c r="F488" s="155">
        <f t="shared" si="7"/>
        <v>1484.25</v>
      </c>
      <c r="G488" s="157"/>
    </row>
    <row r="489" s="1" customFormat="1" ht="20" customHeight="1" spans="1:7">
      <c r="A489" s="152">
        <v>485</v>
      </c>
      <c r="B489" s="153" t="s">
        <v>497</v>
      </c>
      <c r="C489" s="101" t="s">
        <v>483</v>
      </c>
      <c r="D489" s="159">
        <v>8.62</v>
      </c>
      <c r="E489" s="154">
        <v>75</v>
      </c>
      <c r="F489" s="155">
        <f t="shared" si="7"/>
        <v>646.5</v>
      </c>
      <c r="G489" s="157"/>
    </row>
    <row r="490" s="1" customFormat="1" ht="20" customHeight="1" spans="1:7">
      <c r="A490" s="152">
        <v>486</v>
      </c>
      <c r="B490" s="153" t="s">
        <v>498</v>
      </c>
      <c r="C490" s="101" t="s">
        <v>483</v>
      </c>
      <c r="D490" s="159">
        <v>18.01</v>
      </c>
      <c r="E490" s="154">
        <v>75</v>
      </c>
      <c r="F490" s="155">
        <f t="shared" si="7"/>
        <v>1350.75</v>
      </c>
      <c r="G490" s="157"/>
    </row>
    <row r="491" s="1" customFormat="1" ht="20" customHeight="1" spans="1:7">
      <c r="A491" s="152">
        <v>487</v>
      </c>
      <c r="B491" s="153" t="s">
        <v>499</v>
      </c>
      <c r="C491" s="101" t="s">
        <v>483</v>
      </c>
      <c r="D491" s="159">
        <v>30.5</v>
      </c>
      <c r="E491" s="154">
        <v>75</v>
      </c>
      <c r="F491" s="155">
        <f t="shared" si="7"/>
        <v>2287.5</v>
      </c>
      <c r="G491" s="157"/>
    </row>
    <row r="492" s="1" customFormat="1" ht="20" customHeight="1" spans="1:7">
      <c r="A492" s="152">
        <v>488</v>
      </c>
      <c r="B492" s="153" t="s">
        <v>500</v>
      </c>
      <c r="C492" s="101" t="s">
        <v>483</v>
      </c>
      <c r="D492" s="159">
        <v>6.8</v>
      </c>
      <c r="E492" s="154">
        <v>75</v>
      </c>
      <c r="F492" s="155">
        <f t="shared" si="7"/>
        <v>510</v>
      </c>
      <c r="G492" s="157"/>
    </row>
    <row r="493" s="1" customFormat="1" ht="20" customHeight="1" spans="1:7">
      <c r="A493" s="152">
        <v>489</v>
      </c>
      <c r="B493" s="153" t="s">
        <v>501</v>
      </c>
      <c r="C493" s="101" t="s">
        <v>483</v>
      </c>
      <c r="D493" s="159">
        <v>11.64</v>
      </c>
      <c r="E493" s="154">
        <v>75</v>
      </c>
      <c r="F493" s="155">
        <f t="shared" si="7"/>
        <v>873</v>
      </c>
      <c r="G493" s="157"/>
    </row>
    <row r="494" s="1" customFormat="1" ht="20" customHeight="1" spans="1:7">
      <c r="A494" s="152">
        <v>490</v>
      </c>
      <c r="B494" s="153" t="s">
        <v>502</v>
      </c>
      <c r="C494" s="101" t="s">
        <v>483</v>
      </c>
      <c r="D494" s="159">
        <v>6.2</v>
      </c>
      <c r="E494" s="154">
        <v>75</v>
      </c>
      <c r="F494" s="155">
        <f t="shared" si="7"/>
        <v>465</v>
      </c>
      <c r="G494" s="157"/>
    </row>
    <row r="495" s="1" customFormat="1" ht="20" customHeight="1" spans="1:7">
      <c r="A495" s="152">
        <v>491</v>
      </c>
      <c r="B495" s="153" t="s">
        <v>503</v>
      </c>
      <c r="C495" s="101" t="s">
        <v>483</v>
      </c>
      <c r="D495" s="159">
        <v>0.96</v>
      </c>
      <c r="E495" s="154">
        <v>75</v>
      </c>
      <c r="F495" s="155">
        <f t="shared" si="7"/>
        <v>72</v>
      </c>
      <c r="G495" s="157"/>
    </row>
    <row r="496" s="1" customFormat="1" ht="20" customHeight="1" spans="1:7">
      <c r="A496" s="152">
        <v>492</v>
      </c>
      <c r="B496" s="153" t="s">
        <v>504</v>
      </c>
      <c r="C496" s="101" t="s">
        <v>483</v>
      </c>
      <c r="D496" s="159">
        <v>17.79</v>
      </c>
      <c r="E496" s="154">
        <v>75</v>
      </c>
      <c r="F496" s="155">
        <f t="shared" si="7"/>
        <v>1334.25</v>
      </c>
      <c r="G496" s="157"/>
    </row>
    <row r="497" s="1" customFormat="1" ht="20" customHeight="1" spans="1:7">
      <c r="A497" s="152">
        <v>493</v>
      </c>
      <c r="B497" s="153" t="s">
        <v>505</v>
      </c>
      <c r="C497" s="101" t="s">
        <v>483</v>
      </c>
      <c r="D497" s="159">
        <v>11.12</v>
      </c>
      <c r="E497" s="154">
        <v>75</v>
      </c>
      <c r="F497" s="155">
        <f t="shared" si="7"/>
        <v>834</v>
      </c>
      <c r="G497" s="157"/>
    </row>
    <row r="498" s="1" customFormat="1" ht="20" customHeight="1" spans="1:7">
      <c r="A498" s="152">
        <v>494</v>
      </c>
      <c r="B498" s="153" t="s">
        <v>506</v>
      </c>
      <c r="C498" s="101" t="s">
        <v>483</v>
      </c>
      <c r="D498" s="159">
        <v>8.97</v>
      </c>
      <c r="E498" s="154">
        <v>75</v>
      </c>
      <c r="F498" s="155">
        <f t="shared" si="7"/>
        <v>672.75</v>
      </c>
      <c r="G498" s="157"/>
    </row>
    <row r="499" s="1" customFormat="1" ht="20" customHeight="1" spans="1:7">
      <c r="A499" s="152">
        <v>495</v>
      </c>
      <c r="B499" s="153" t="s">
        <v>507</v>
      </c>
      <c r="C499" s="101" t="s">
        <v>483</v>
      </c>
      <c r="D499" s="159">
        <v>7.24</v>
      </c>
      <c r="E499" s="154">
        <v>75</v>
      </c>
      <c r="F499" s="155">
        <f t="shared" si="7"/>
        <v>543</v>
      </c>
      <c r="G499" s="157"/>
    </row>
    <row r="500" s="1" customFormat="1" ht="20" customHeight="1" spans="1:7">
      <c r="A500" s="152">
        <v>496</v>
      </c>
      <c r="B500" s="153" t="s">
        <v>508</v>
      </c>
      <c r="C500" s="101" t="s">
        <v>483</v>
      </c>
      <c r="D500" s="159">
        <v>13.17</v>
      </c>
      <c r="E500" s="154">
        <v>75</v>
      </c>
      <c r="F500" s="155">
        <f t="shared" si="7"/>
        <v>987.75</v>
      </c>
      <c r="G500" s="157"/>
    </row>
    <row r="501" s="1" customFormat="1" ht="20" customHeight="1" spans="1:7">
      <c r="A501" s="152">
        <v>497</v>
      </c>
      <c r="B501" s="153" t="s">
        <v>509</v>
      </c>
      <c r="C501" s="101" t="s">
        <v>483</v>
      </c>
      <c r="D501" s="159">
        <v>8.68</v>
      </c>
      <c r="E501" s="154">
        <v>75</v>
      </c>
      <c r="F501" s="155">
        <f t="shared" si="7"/>
        <v>651</v>
      </c>
      <c r="G501" s="157"/>
    </row>
    <row r="502" s="1" customFormat="1" ht="20" customHeight="1" spans="1:7">
      <c r="A502" s="152">
        <v>498</v>
      </c>
      <c r="B502" s="153" t="s">
        <v>510</v>
      </c>
      <c r="C502" s="101" t="s">
        <v>483</v>
      </c>
      <c r="D502" s="159">
        <v>25.28</v>
      </c>
      <c r="E502" s="154">
        <v>75</v>
      </c>
      <c r="F502" s="155">
        <f t="shared" si="7"/>
        <v>1896</v>
      </c>
      <c r="G502" s="157" t="s">
        <v>511</v>
      </c>
    </row>
    <row r="503" s="1" customFormat="1" ht="20" customHeight="1" spans="1:7">
      <c r="A503" s="152">
        <v>499</v>
      </c>
      <c r="B503" s="153" t="s">
        <v>512</v>
      </c>
      <c r="C503" s="101" t="s">
        <v>483</v>
      </c>
      <c r="D503" s="159">
        <v>17.04</v>
      </c>
      <c r="E503" s="154">
        <v>75</v>
      </c>
      <c r="F503" s="155">
        <f t="shared" si="7"/>
        <v>1278</v>
      </c>
      <c r="G503" s="157"/>
    </row>
    <row r="504" s="1" customFormat="1" ht="20" customHeight="1" spans="1:7">
      <c r="A504" s="152">
        <v>500</v>
      </c>
      <c r="B504" s="153" t="s">
        <v>513</v>
      </c>
      <c r="C504" s="101" t="s">
        <v>483</v>
      </c>
      <c r="D504" s="159">
        <v>7.62</v>
      </c>
      <c r="E504" s="154">
        <v>75</v>
      </c>
      <c r="F504" s="155">
        <f t="shared" si="7"/>
        <v>571.5</v>
      </c>
      <c r="G504" s="157"/>
    </row>
    <row r="505" s="1" customFormat="1" ht="20" customHeight="1" spans="1:7">
      <c r="A505" s="152">
        <v>501</v>
      </c>
      <c r="B505" s="153" t="s">
        <v>514</v>
      </c>
      <c r="C505" s="101" t="s">
        <v>483</v>
      </c>
      <c r="D505" s="159">
        <v>8.08</v>
      </c>
      <c r="E505" s="154">
        <v>75</v>
      </c>
      <c r="F505" s="155">
        <f t="shared" si="7"/>
        <v>606</v>
      </c>
      <c r="G505" s="157"/>
    </row>
    <row r="506" s="1" customFormat="1" ht="20" customHeight="1" spans="1:7">
      <c r="A506" s="152">
        <v>502</v>
      </c>
      <c r="B506" s="153" t="s">
        <v>515</v>
      </c>
      <c r="C506" s="101" t="s">
        <v>483</v>
      </c>
      <c r="D506" s="159">
        <v>12.33</v>
      </c>
      <c r="E506" s="154">
        <v>75</v>
      </c>
      <c r="F506" s="155">
        <f t="shared" si="7"/>
        <v>924.75</v>
      </c>
      <c r="G506" s="157"/>
    </row>
    <row r="507" s="1" customFormat="1" ht="20" customHeight="1" spans="1:7">
      <c r="A507" s="152">
        <v>503</v>
      </c>
      <c r="B507" s="153" t="s">
        <v>516</v>
      </c>
      <c r="C507" s="101" t="s">
        <v>483</v>
      </c>
      <c r="D507" s="159">
        <v>16.15</v>
      </c>
      <c r="E507" s="154">
        <v>75</v>
      </c>
      <c r="F507" s="155">
        <f t="shared" si="7"/>
        <v>1211.25</v>
      </c>
      <c r="G507" s="157"/>
    </row>
    <row r="508" s="1" customFormat="1" ht="20" customHeight="1" spans="1:7">
      <c r="A508" s="152">
        <v>504</v>
      </c>
      <c r="B508" s="153" t="s">
        <v>517</v>
      </c>
      <c r="C508" s="101" t="s">
        <v>483</v>
      </c>
      <c r="D508" s="159">
        <v>12.9</v>
      </c>
      <c r="E508" s="154">
        <v>75</v>
      </c>
      <c r="F508" s="155">
        <f t="shared" si="7"/>
        <v>967.5</v>
      </c>
      <c r="G508" s="157"/>
    </row>
    <row r="509" s="1" customFormat="1" ht="20" customHeight="1" spans="1:7">
      <c r="A509" s="152">
        <v>505</v>
      </c>
      <c r="B509" s="153" t="s">
        <v>518</v>
      </c>
      <c r="C509" s="101" t="s">
        <v>483</v>
      </c>
      <c r="D509" s="159">
        <v>15.93</v>
      </c>
      <c r="E509" s="154">
        <v>75</v>
      </c>
      <c r="F509" s="155">
        <f t="shared" si="7"/>
        <v>1194.75</v>
      </c>
      <c r="G509" s="157"/>
    </row>
    <row r="510" s="1" customFormat="1" ht="20" customHeight="1" spans="1:7">
      <c r="A510" s="152">
        <v>506</v>
      </c>
      <c r="B510" s="153" t="s">
        <v>519</v>
      </c>
      <c r="C510" s="101" t="s">
        <v>483</v>
      </c>
      <c r="D510" s="159">
        <v>13.41</v>
      </c>
      <c r="E510" s="154">
        <v>75</v>
      </c>
      <c r="F510" s="155">
        <f t="shared" si="7"/>
        <v>1005.75</v>
      </c>
      <c r="G510" s="157"/>
    </row>
    <row r="511" s="1" customFormat="1" ht="20" customHeight="1" spans="1:7">
      <c r="A511" s="152">
        <v>507</v>
      </c>
      <c r="B511" s="153" t="s">
        <v>520</v>
      </c>
      <c r="C511" s="101" t="s">
        <v>483</v>
      </c>
      <c r="D511" s="159">
        <v>12.84</v>
      </c>
      <c r="E511" s="154">
        <v>75</v>
      </c>
      <c r="F511" s="155">
        <f t="shared" si="7"/>
        <v>963</v>
      </c>
      <c r="G511" s="157"/>
    </row>
    <row r="512" s="1" customFormat="1" ht="20" customHeight="1" spans="1:7">
      <c r="A512" s="152">
        <v>508</v>
      </c>
      <c r="B512" s="153" t="s">
        <v>521</v>
      </c>
      <c r="C512" s="101" t="s">
        <v>483</v>
      </c>
      <c r="D512" s="159">
        <v>14.57</v>
      </c>
      <c r="E512" s="154">
        <v>75</v>
      </c>
      <c r="F512" s="155">
        <f t="shared" si="7"/>
        <v>1092.75</v>
      </c>
      <c r="G512" s="157"/>
    </row>
    <row r="513" s="1" customFormat="1" ht="20" customHeight="1" spans="1:7">
      <c r="A513" s="152">
        <v>509</v>
      </c>
      <c r="B513" s="153" t="s">
        <v>522</v>
      </c>
      <c r="C513" s="101" t="s">
        <v>483</v>
      </c>
      <c r="D513" s="159">
        <v>18.64</v>
      </c>
      <c r="E513" s="154">
        <v>75</v>
      </c>
      <c r="F513" s="155">
        <f t="shared" si="7"/>
        <v>1398</v>
      </c>
      <c r="G513" s="157"/>
    </row>
    <row r="514" s="1" customFormat="1" ht="20" customHeight="1" spans="1:7">
      <c r="A514" s="152">
        <v>510</v>
      </c>
      <c r="B514" s="153" t="s">
        <v>523</v>
      </c>
      <c r="C514" s="101" t="s">
        <v>483</v>
      </c>
      <c r="D514" s="159">
        <v>13.66</v>
      </c>
      <c r="E514" s="154">
        <v>75</v>
      </c>
      <c r="F514" s="155">
        <f t="shared" si="7"/>
        <v>1024.5</v>
      </c>
      <c r="G514" s="157"/>
    </row>
    <row r="515" s="1" customFormat="1" ht="20" customHeight="1" spans="1:7">
      <c r="A515" s="152">
        <v>511</v>
      </c>
      <c r="B515" s="153" t="s">
        <v>524</v>
      </c>
      <c r="C515" s="101" t="s">
        <v>483</v>
      </c>
      <c r="D515" s="159">
        <v>16</v>
      </c>
      <c r="E515" s="154">
        <v>75</v>
      </c>
      <c r="F515" s="155">
        <f t="shared" si="7"/>
        <v>1200</v>
      </c>
      <c r="G515" s="157"/>
    </row>
    <row r="516" s="1" customFormat="1" ht="20" customHeight="1" spans="1:7">
      <c r="A516" s="152">
        <v>512</v>
      </c>
      <c r="B516" s="153" t="s">
        <v>525</v>
      </c>
      <c r="C516" s="101" t="s">
        <v>483</v>
      </c>
      <c r="D516" s="159">
        <v>10.74</v>
      </c>
      <c r="E516" s="154">
        <v>75</v>
      </c>
      <c r="F516" s="155">
        <f t="shared" si="7"/>
        <v>805.5</v>
      </c>
      <c r="G516" s="157"/>
    </row>
    <row r="517" s="1" customFormat="1" ht="20" customHeight="1" spans="1:7">
      <c r="A517" s="152">
        <v>513</v>
      </c>
      <c r="B517" s="153" t="s">
        <v>526</v>
      </c>
      <c r="C517" s="101" t="s">
        <v>483</v>
      </c>
      <c r="D517" s="159">
        <v>6.64</v>
      </c>
      <c r="E517" s="154">
        <v>75</v>
      </c>
      <c r="F517" s="155">
        <f t="shared" ref="F517:F553" si="8">E517*D517</f>
        <v>498</v>
      </c>
      <c r="G517" s="157"/>
    </row>
    <row r="518" s="1" customFormat="1" ht="20" customHeight="1" spans="1:7">
      <c r="A518" s="152">
        <v>514</v>
      </c>
      <c r="B518" s="153" t="s">
        <v>527</v>
      </c>
      <c r="C518" s="101" t="s">
        <v>483</v>
      </c>
      <c r="D518" s="159">
        <v>7.45</v>
      </c>
      <c r="E518" s="154">
        <v>75</v>
      </c>
      <c r="F518" s="155">
        <f t="shared" si="8"/>
        <v>558.75</v>
      </c>
      <c r="G518" s="157"/>
    </row>
    <row r="519" s="1" customFormat="1" ht="20" customHeight="1" spans="1:7">
      <c r="A519" s="152">
        <v>515</v>
      </c>
      <c r="B519" s="153" t="s">
        <v>528</v>
      </c>
      <c r="C519" s="101" t="s">
        <v>483</v>
      </c>
      <c r="D519" s="159">
        <v>9.93</v>
      </c>
      <c r="E519" s="154">
        <v>75</v>
      </c>
      <c r="F519" s="155">
        <f t="shared" si="8"/>
        <v>744.75</v>
      </c>
      <c r="G519" s="157"/>
    </row>
    <row r="520" s="1" customFormat="1" ht="20" customHeight="1" spans="1:7">
      <c r="A520" s="152">
        <v>516</v>
      </c>
      <c r="B520" s="153" t="s">
        <v>529</v>
      </c>
      <c r="C520" s="101" t="s">
        <v>483</v>
      </c>
      <c r="D520" s="159">
        <v>8.78</v>
      </c>
      <c r="E520" s="154">
        <v>75</v>
      </c>
      <c r="F520" s="155">
        <f t="shared" si="8"/>
        <v>658.5</v>
      </c>
      <c r="G520" s="157"/>
    </row>
    <row r="521" s="1" customFormat="1" ht="20" customHeight="1" spans="1:7">
      <c r="A521" s="152">
        <v>517</v>
      </c>
      <c r="B521" s="153" t="s">
        <v>530</v>
      </c>
      <c r="C521" s="101" t="s">
        <v>483</v>
      </c>
      <c r="D521" s="159">
        <v>7.02</v>
      </c>
      <c r="E521" s="154">
        <v>75</v>
      </c>
      <c r="F521" s="155">
        <f t="shared" si="8"/>
        <v>526.5</v>
      </c>
      <c r="G521" s="157"/>
    </row>
    <row r="522" s="1" customFormat="1" ht="20" customHeight="1" spans="1:7">
      <c r="A522" s="152">
        <v>518</v>
      </c>
      <c r="B522" s="153" t="s">
        <v>531</v>
      </c>
      <c r="C522" s="101" t="s">
        <v>483</v>
      </c>
      <c r="D522" s="159">
        <v>11.04</v>
      </c>
      <c r="E522" s="154">
        <v>75</v>
      </c>
      <c r="F522" s="155">
        <f t="shared" si="8"/>
        <v>828</v>
      </c>
      <c r="G522" s="157"/>
    </row>
    <row r="523" s="1" customFormat="1" ht="20" customHeight="1" spans="1:7">
      <c r="A523" s="152">
        <v>519</v>
      </c>
      <c r="B523" s="153" t="s">
        <v>532</v>
      </c>
      <c r="C523" s="101" t="s">
        <v>483</v>
      </c>
      <c r="D523" s="159">
        <v>5.54</v>
      </c>
      <c r="E523" s="154">
        <v>75</v>
      </c>
      <c r="F523" s="155">
        <f t="shared" si="8"/>
        <v>415.5</v>
      </c>
      <c r="G523" s="157"/>
    </row>
    <row r="524" s="1" customFormat="1" ht="20" customHeight="1" spans="1:7">
      <c r="A524" s="152">
        <v>520</v>
      </c>
      <c r="B524" s="153" t="s">
        <v>533</v>
      </c>
      <c r="C524" s="101" t="s">
        <v>483</v>
      </c>
      <c r="D524" s="159">
        <v>19.67</v>
      </c>
      <c r="E524" s="154">
        <v>75</v>
      </c>
      <c r="F524" s="155">
        <f t="shared" si="8"/>
        <v>1475.25</v>
      </c>
      <c r="G524" s="157"/>
    </row>
    <row r="525" s="1" customFormat="1" ht="20" customHeight="1" spans="1:7">
      <c r="A525" s="152">
        <v>521</v>
      </c>
      <c r="B525" s="153" t="s">
        <v>534</v>
      </c>
      <c r="C525" s="101" t="s">
        <v>483</v>
      </c>
      <c r="D525" s="159">
        <v>5.44</v>
      </c>
      <c r="E525" s="154">
        <v>75</v>
      </c>
      <c r="F525" s="155">
        <f t="shared" si="8"/>
        <v>408</v>
      </c>
      <c r="G525" s="157"/>
    </row>
    <row r="526" s="1" customFormat="1" ht="20" customHeight="1" spans="1:7">
      <c r="A526" s="152">
        <v>522</v>
      </c>
      <c r="B526" s="153" t="s">
        <v>535</v>
      </c>
      <c r="C526" s="101" t="s">
        <v>483</v>
      </c>
      <c r="D526" s="159">
        <v>11.27</v>
      </c>
      <c r="E526" s="154">
        <v>75</v>
      </c>
      <c r="F526" s="155">
        <f t="shared" si="8"/>
        <v>845.25</v>
      </c>
      <c r="G526" s="157"/>
    </row>
    <row r="527" s="1" customFormat="1" ht="20" customHeight="1" spans="1:7">
      <c r="A527" s="152">
        <v>523</v>
      </c>
      <c r="B527" s="153" t="s">
        <v>536</v>
      </c>
      <c r="C527" s="101" t="s">
        <v>483</v>
      </c>
      <c r="D527" s="159">
        <v>6.09</v>
      </c>
      <c r="E527" s="154">
        <v>75</v>
      </c>
      <c r="F527" s="155">
        <f t="shared" si="8"/>
        <v>456.75</v>
      </c>
      <c r="G527" s="157"/>
    </row>
    <row r="528" s="1" customFormat="1" ht="20" customHeight="1" spans="1:7">
      <c r="A528" s="152">
        <v>524</v>
      </c>
      <c r="B528" s="153" t="s">
        <v>537</v>
      </c>
      <c r="C528" s="101" t="s">
        <v>483</v>
      </c>
      <c r="D528" s="159">
        <v>7.73</v>
      </c>
      <c r="E528" s="154">
        <v>75</v>
      </c>
      <c r="F528" s="155">
        <f t="shared" si="8"/>
        <v>579.75</v>
      </c>
      <c r="G528" s="157"/>
    </row>
    <row r="529" s="1" customFormat="1" ht="20" customHeight="1" spans="1:7">
      <c r="A529" s="152">
        <v>525</v>
      </c>
      <c r="B529" s="153" t="s">
        <v>538</v>
      </c>
      <c r="C529" s="101" t="s">
        <v>483</v>
      </c>
      <c r="D529" s="159">
        <v>22.57</v>
      </c>
      <c r="E529" s="154">
        <v>75</v>
      </c>
      <c r="F529" s="155">
        <f t="shared" si="8"/>
        <v>1692.75</v>
      </c>
      <c r="G529" s="157"/>
    </row>
    <row r="530" s="1" customFormat="1" ht="20" customHeight="1" spans="1:7">
      <c r="A530" s="152">
        <v>526</v>
      </c>
      <c r="B530" s="153" t="s">
        <v>539</v>
      </c>
      <c r="C530" s="101" t="s">
        <v>483</v>
      </c>
      <c r="D530" s="159">
        <v>4.33</v>
      </c>
      <c r="E530" s="154">
        <v>75</v>
      </c>
      <c r="F530" s="155">
        <f t="shared" si="8"/>
        <v>324.75</v>
      </c>
      <c r="G530" s="157"/>
    </row>
    <row r="531" s="1" customFormat="1" ht="20" customHeight="1" spans="1:7">
      <c r="A531" s="152">
        <v>527</v>
      </c>
      <c r="B531" s="153" t="s">
        <v>540</v>
      </c>
      <c r="C531" s="101" t="s">
        <v>483</v>
      </c>
      <c r="D531" s="159">
        <v>6.08</v>
      </c>
      <c r="E531" s="154">
        <v>75</v>
      </c>
      <c r="F531" s="155">
        <f t="shared" si="8"/>
        <v>456</v>
      </c>
      <c r="G531" s="157"/>
    </row>
    <row r="532" s="1" customFormat="1" ht="20" customHeight="1" spans="1:7">
      <c r="A532" s="152">
        <v>528</v>
      </c>
      <c r="B532" s="153" t="s">
        <v>541</v>
      </c>
      <c r="C532" s="101" t="s">
        <v>483</v>
      </c>
      <c r="D532" s="159">
        <v>9.19</v>
      </c>
      <c r="E532" s="154">
        <v>75</v>
      </c>
      <c r="F532" s="155">
        <f t="shared" si="8"/>
        <v>689.25</v>
      </c>
      <c r="G532" s="157"/>
    </row>
    <row r="533" s="1" customFormat="1" ht="20" customHeight="1" spans="1:7">
      <c r="A533" s="152">
        <v>529</v>
      </c>
      <c r="B533" s="153" t="s">
        <v>542</v>
      </c>
      <c r="C533" s="101" t="s">
        <v>483</v>
      </c>
      <c r="D533" s="159">
        <v>12.23</v>
      </c>
      <c r="E533" s="154">
        <v>75</v>
      </c>
      <c r="F533" s="155">
        <f t="shared" si="8"/>
        <v>917.25</v>
      </c>
      <c r="G533" s="157"/>
    </row>
    <row r="534" s="1" customFormat="1" ht="20" customHeight="1" spans="1:7">
      <c r="A534" s="152">
        <v>530</v>
      </c>
      <c r="B534" s="153" t="s">
        <v>543</v>
      </c>
      <c r="C534" s="101" t="s">
        <v>483</v>
      </c>
      <c r="D534" s="159">
        <v>1.94</v>
      </c>
      <c r="E534" s="154">
        <v>75</v>
      </c>
      <c r="F534" s="155">
        <f t="shared" si="8"/>
        <v>145.5</v>
      </c>
      <c r="G534" s="157"/>
    </row>
    <row r="535" s="1" customFormat="1" ht="30" customHeight="1" spans="1:7">
      <c r="A535" s="152">
        <v>531</v>
      </c>
      <c r="B535" s="153" t="s">
        <v>541</v>
      </c>
      <c r="C535" s="101" t="s">
        <v>483</v>
      </c>
      <c r="D535" s="159">
        <v>2.48</v>
      </c>
      <c r="E535" s="154">
        <v>75</v>
      </c>
      <c r="F535" s="155">
        <f t="shared" si="8"/>
        <v>186</v>
      </c>
      <c r="G535" s="161" t="s">
        <v>544</v>
      </c>
    </row>
    <row r="536" s="1" customFormat="1" ht="20" customHeight="1" spans="1:7">
      <c r="A536" s="152">
        <v>532</v>
      </c>
      <c r="B536" s="153" t="s">
        <v>545</v>
      </c>
      <c r="C536" s="101" t="s">
        <v>483</v>
      </c>
      <c r="D536" s="159">
        <v>4.78</v>
      </c>
      <c r="E536" s="154">
        <v>75</v>
      </c>
      <c r="F536" s="155">
        <f t="shared" si="8"/>
        <v>358.5</v>
      </c>
      <c r="G536" s="157"/>
    </row>
    <row r="537" s="1" customFormat="1" ht="20" customHeight="1" spans="1:7">
      <c r="A537" s="152">
        <v>533</v>
      </c>
      <c r="B537" s="153" t="s">
        <v>26</v>
      </c>
      <c r="C537" s="101" t="s">
        <v>483</v>
      </c>
      <c r="D537" s="159">
        <v>5.37</v>
      </c>
      <c r="E537" s="154">
        <v>75</v>
      </c>
      <c r="F537" s="155">
        <f t="shared" si="8"/>
        <v>402.75</v>
      </c>
      <c r="G537" s="157"/>
    </row>
    <row r="538" s="1" customFormat="1" ht="20" customHeight="1" spans="1:7">
      <c r="A538" s="152">
        <v>534</v>
      </c>
      <c r="B538" s="153" t="s">
        <v>546</v>
      </c>
      <c r="C538" s="101" t="s">
        <v>483</v>
      </c>
      <c r="D538" s="159">
        <v>6.29</v>
      </c>
      <c r="E538" s="154">
        <v>75</v>
      </c>
      <c r="F538" s="155">
        <f t="shared" si="8"/>
        <v>471.75</v>
      </c>
      <c r="G538" s="157"/>
    </row>
    <row r="539" s="1" customFormat="1" ht="20" customHeight="1" spans="1:7">
      <c r="A539" s="152">
        <v>535</v>
      </c>
      <c r="B539" s="153" t="s">
        <v>547</v>
      </c>
      <c r="C539" s="101" t="s">
        <v>483</v>
      </c>
      <c r="D539" s="159">
        <v>8.32</v>
      </c>
      <c r="E539" s="154">
        <v>75</v>
      </c>
      <c r="F539" s="155">
        <f t="shared" si="8"/>
        <v>624</v>
      </c>
      <c r="G539" s="157"/>
    </row>
    <row r="540" s="1" customFormat="1" ht="20" customHeight="1" spans="1:7">
      <c r="A540" s="152">
        <v>536</v>
      </c>
      <c r="B540" s="153" t="s">
        <v>548</v>
      </c>
      <c r="C540" s="101" t="s">
        <v>483</v>
      </c>
      <c r="D540" s="159">
        <v>9.37</v>
      </c>
      <c r="E540" s="154">
        <v>75</v>
      </c>
      <c r="F540" s="155">
        <f t="shared" si="8"/>
        <v>702.75</v>
      </c>
      <c r="G540" s="157"/>
    </row>
    <row r="541" s="1" customFormat="1" ht="20" customHeight="1" spans="1:7">
      <c r="A541" s="152">
        <v>537</v>
      </c>
      <c r="B541" s="153" t="s">
        <v>549</v>
      </c>
      <c r="C541" s="101" t="s">
        <v>483</v>
      </c>
      <c r="D541" s="159">
        <v>4.29</v>
      </c>
      <c r="E541" s="154">
        <v>75</v>
      </c>
      <c r="F541" s="155">
        <f t="shared" si="8"/>
        <v>321.75</v>
      </c>
      <c r="G541" s="157"/>
    </row>
    <row r="542" s="1" customFormat="1" ht="20" customHeight="1" spans="1:7">
      <c r="A542" s="152">
        <v>538</v>
      </c>
      <c r="B542" s="153" t="s">
        <v>550</v>
      </c>
      <c r="C542" s="101" t="s">
        <v>483</v>
      </c>
      <c r="D542" s="159">
        <v>20.43</v>
      </c>
      <c r="E542" s="154">
        <v>75</v>
      </c>
      <c r="F542" s="155">
        <f t="shared" si="8"/>
        <v>1532.25</v>
      </c>
      <c r="G542" s="157"/>
    </row>
    <row r="543" s="1" customFormat="1" ht="20" customHeight="1" spans="1:7">
      <c r="A543" s="152">
        <v>539</v>
      </c>
      <c r="B543" s="153" t="s">
        <v>551</v>
      </c>
      <c r="C543" s="101" t="s">
        <v>483</v>
      </c>
      <c r="D543" s="159">
        <v>15.74</v>
      </c>
      <c r="E543" s="154">
        <v>75</v>
      </c>
      <c r="F543" s="155">
        <f t="shared" si="8"/>
        <v>1180.5</v>
      </c>
      <c r="G543" s="157"/>
    </row>
    <row r="544" s="1" customFormat="1" ht="20" customHeight="1" spans="1:7">
      <c r="A544" s="152">
        <v>540</v>
      </c>
      <c r="B544" s="153" t="s">
        <v>552</v>
      </c>
      <c r="C544" s="101" t="s">
        <v>483</v>
      </c>
      <c r="D544" s="159">
        <v>4.91</v>
      </c>
      <c r="E544" s="154">
        <v>75</v>
      </c>
      <c r="F544" s="155">
        <f t="shared" si="8"/>
        <v>368.25</v>
      </c>
      <c r="G544" s="157"/>
    </row>
    <row r="545" s="1" customFormat="1" ht="20" customHeight="1" spans="1:7">
      <c r="A545" s="152">
        <v>541</v>
      </c>
      <c r="B545" s="153" t="s">
        <v>553</v>
      </c>
      <c r="C545" s="101" t="s">
        <v>483</v>
      </c>
      <c r="D545" s="159">
        <v>5.44</v>
      </c>
      <c r="E545" s="154">
        <v>75</v>
      </c>
      <c r="F545" s="155">
        <f t="shared" si="8"/>
        <v>408</v>
      </c>
      <c r="G545" s="157"/>
    </row>
    <row r="546" s="1" customFormat="1" ht="20" customHeight="1" spans="1:7">
      <c r="A546" s="152">
        <v>542</v>
      </c>
      <c r="B546" s="153" t="s">
        <v>554</v>
      </c>
      <c r="C546" s="101" t="s">
        <v>483</v>
      </c>
      <c r="D546" s="159">
        <v>5.08</v>
      </c>
      <c r="E546" s="154">
        <v>75</v>
      </c>
      <c r="F546" s="155">
        <f t="shared" si="8"/>
        <v>381</v>
      </c>
      <c r="G546" s="157"/>
    </row>
    <row r="547" s="1" customFormat="1" ht="20" customHeight="1" spans="1:7">
      <c r="A547" s="152">
        <v>543</v>
      </c>
      <c r="B547" s="153" t="s">
        <v>555</v>
      </c>
      <c r="C547" s="101" t="s">
        <v>483</v>
      </c>
      <c r="D547" s="159">
        <v>5.21</v>
      </c>
      <c r="E547" s="154">
        <v>75</v>
      </c>
      <c r="F547" s="155">
        <f t="shared" si="8"/>
        <v>390.75</v>
      </c>
      <c r="G547" s="157"/>
    </row>
    <row r="548" s="1" customFormat="1" ht="20" customHeight="1" spans="1:7">
      <c r="A548" s="152">
        <v>544</v>
      </c>
      <c r="B548" s="153" t="s">
        <v>556</v>
      </c>
      <c r="C548" s="101" t="s">
        <v>483</v>
      </c>
      <c r="D548" s="159">
        <v>9.47</v>
      </c>
      <c r="E548" s="154">
        <v>75</v>
      </c>
      <c r="F548" s="155">
        <f t="shared" si="8"/>
        <v>710.25</v>
      </c>
      <c r="G548" s="157"/>
    </row>
    <row r="549" s="1" customFormat="1" ht="20" customHeight="1" spans="1:7">
      <c r="A549" s="152">
        <v>545</v>
      </c>
      <c r="B549" s="153" t="s">
        <v>557</v>
      </c>
      <c r="C549" s="101" t="s">
        <v>483</v>
      </c>
      <c r="D549" s="159">
        <v>2.27</v>
      </c>
      <c r="E549" s="154">
        <v>75</v>
      </c>
      <c r="F549" s="155">
        <f t="shared" si="8"/>
        <v>170.25</v>
      </c>
      <c r="G549" s="157"/>
    </row>
    <row r="550" s="1" customFormat="1" ht="20" customHeight="1" spans="1:7">
      <c r="A550" s="152">
        <v>546</v>
      </c>
      <c r="B550" s="101" t="s">
        <v>558</v>
      </c>
      <c r="C550" s="101" t="s">
        <v>483</v>
      </c>
      <c r="D550" s="159">
        <v>19.73</v>
      </c>
      <c r="E550" s="154">
        <v>75</v>
      </c>
      <c r="F550" s="155">
        <f t="shared" si="8"/>
        <v>1479.75</v>
      </c>
      <c r="G550" s="157"/>
    </row>
    <row r="551" s="1" customFormat="1" ht="20" customHeight="1" spans="1:7">
      <c r="A551" s="152">
        <v>547</v>
      </c>
      <c r="B551" s="101" t="s">
        <v>559</v>
      </c>
      <c r="C551" s="101" t="s">
        <v>483</v>
      </c>
      <c r="D551" s="159">
        <v>5.38</v>
      </c>
      <c r="E551" s="154">
        <v>75</v>
      </c>
      <c r="F551" s="155">
        <f t="shared" si="8"/>
        <v>403.5</v>
      </c>
      <c r="G551" s="157"/>
    </row>
    <row r="552" s="1" customFormat="1" ht="20" customHeight="1" spans="1:7">
      <c r="A552" s="152">
        <v>548</v>
      </c>
      <c r="B552" s="101" t="s">
        <v>155</v>
      </c>
      <c r="C552" s="101" t="s">
        <v>483</v>
      </c>
      <c r="D552" s="159">
        <v>8.31</v>
      </c>
      <c r="E552" s="154">
        <v>75</v>
      </c>
      <c r="F552" s="155">
        <f t="shared" si="8"/>
        <v>623.25</v>
      </c>
      <c r="G552" s="157"/>
    </row>
    <row r="553" s="1" customFormat="1" ht="20" customHeight="1" spans="1:7">
      <c r="A553" s="152">
        <v>549</v>
      </c>
      <c r="B553" s="101" t="s">
        <v>560</v>
      </c>
      <c r="C553" s="101" t="s">
        <v>483</v>
      </c>
      <c r="D553" s="159">
        <v>4.97</v>
      </c>
      <c r="E553" s="154">
        <v>75</v>
      </c>
      <c r="F553" s="155">
        <f t="shared" si="8"/>
        <v>372.75</v>
      </c>
      <c r="G553" s="157"/>
    </row>
    <row r="554" s="1" customFormat="1" spans="1:7">
      <c r="A554" s="131"/>
      <c r="E554" s="146"/>
      <c r="G554" s="36"/>
    </row>
    <row r="555" spans="4:4">
      <c r="D555" s="162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4"/>
  <sheetViews>
    <sheetView workbookViewId="0">
      <selection activeCell="F12" sqref="F12"/>
    </sheetView>
  </sheetViews>
  <sheetFormatPr defaultColWidth="9" defaultRowHeight="21" customHeight="1" outlineLevelCol="6"/>
  <cols>
    <col min="1" max="1" width="5.44166666666667" style="34" customWidth="1"/>
    <col min="2" max="2" width="20.5" style="1" customWidth="1"/>
    <col min="3" max="3" width="16.375" style="1" customWidth="1"/>
    <col min="4" max="4" width="18.5" style="70" customWidth="1"/>
    <col min="5" max="5" width="20.5" style="1" customWidth="1"/>
    <col min="6" max="6" width="18" style="4" customWidth="1"/>
    <col min="7" max="7" width="18.5583333333333" style="59" customWidth="1"/>
    <col min="8" max="16384" width="9" style="1"/>
  </cols>
  <sheetData>
    <row r="1" s="1" customFormat="1" ht="46" customHeight="1" spans="1:7">
      <c r="A1" s="6" t="s">
        <v>3197</v>
      </c>
      <c r="B1" s="6"/>
      <c r="C1" s="6"/>
      <c r="D1" s="6"/>
      <c r="E1" s="6"/>
      <c r="F1" s="7"/>
      <c r="G1" s="71"/>
    </row>
    <row r="2" s="68" customFormat="1" customHeight="1" spans="1:7">
      <c r="A2" s="72" t="s">
        <v>3198</v>
      </c>
      <c r="B2" s="73"/>
      <c r="C2" s="73"/>
      <c r="D2" s="73"/>
      <c r="E2" s="73"/>
      <c r="F2" s="74"/>
      <c r="G2" s="75"/>
    </row>
    <row r="3" s="69" customFormat="1" ht="33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6" t="s">
        <v>563</v>
      </c>
      <c r="F3" s="14" t="s">
        <v>7</v>
      </c>
      <c r="G3" s="13" t="s">
        <v>8</v>
      </c>
    </row>
    <row r="4" s="47" customFormat="1" ht="22" customHeight="1" spans="1:7">
      <c r="A4" s="20"/>
      <c r="B4" s="20"/>
      <c r="C4" s="20"/>
      <c r="D4" s="20">
        <f>SUM(D5:D453)</f>
        <v>2388.94</v>
      </c>
      <c r="E4" s="20">
        <v>75</v>
      </c>
      <c r="F4" s="45">
        <f>SUM(F5:F453)</f>
        <v>179170.5</v>
      </c>
      <c r="G4" s="55"/>
    </row>
    <row r="5" s="47" customFormat="1" customHeight="1" spans="1:7">
      <c r="A5" s="76">
        <v>1</v>
      </c>
      <c r="B5" s="77" t="s">
        <v>3199</v>
      </c>
      <c r="C5" s="77" t="s">
        <v>3200</v>
      </c>
      <c r="D5" s="77">
        <v>6.29</v>
      </c>
      <c r="E5" s="78">
        <v>75</v>
      </c>
      <c r="F5" s="45">
        <f t="shared" ref="F5:F68" si="0">D5*E5</f>
        <v>471.75</v>
      </c>
      <c r="G5" s="55"/>
    </row>
    <row r="6" s="47" customFormat="1" customHeight="1" spans="1:7">
      <c r="A6" s="76">
        <v>2</v>
      </c>
      <c r="B6" s="77" t="s">
        <v>3201</v>
      </c>
      <c r="C6" s="77" t="s">
        <v>3200</v>
      </c>
      <c r="D6" s="77">
        <v>5.78</v>
      </c>
      <c r="E6" s="78">
        <v>75</v>
      </c>
      <c r="F6" s="45">
        <f t="shared" si="0"/>
        <v>433.5</v>
      </c>
      <c r="G6" s="55"/>
    </row>
    <row r="7" s="47" customFormat="1" customHeight="1" spans="1:7">
      <c r="A7" s="76">
        <v>3</v>
      </c>
      <c r="B7" s="77" t="s">
        <v>3202</v>
      </c>
      <c r="C7" s="77" t="s">
        <v>3200</v>
      </c>
      <c r="D7" s="77">
        <v>11.63</v>
      </c>
      <c r="E7" s="78">
        <v>75</v>
      </c>
      <c r="F7" s="45">
        <f t="shared" si="0"/>
        <v>872.25</v>
      </c>
      <c r="G7" s="55"/>
    </row>
    <row r="8" s="47" customFormat="1" customHeight="1" spans="1:7">
      <c r="A8" s="76">
        <v>4</v>
      </c>
      <c r="B8" s="77" t="s">
        <v>3203</v>
      </c>
      <c r="C8" s="77" t="s">
        <v>3200</v>
      </c>
      <c r="D8" s="77">
        <v>3.49</v>
      </c>
      <c r="E8" s="78">
        <v>75</v>
      </c>
      <c r="F8" s="45">
        <f t="shared" si="0"/>
        <v>261.75</v>
      </c>
      <c r="G8" s="55"/>
    </row>
    <row r="9" s="47" customFormat="1" customHeight="1" spans="1:7">
      <c r="A9" s="76">
        <v>5</v>
      </c>
      <c r="B9" s="77" t="s">
        <v>3204</v>
      </c>
      <c r="C9" s="77" t="s">
        <v>3200</v>
      </c>
      <c r="D9" s="77">
        <v>4.84</v>
      </c>
      <c r="E9" s="78">
        <v>75</v>
      </c>
      <c r="F9" s="45">
        <f t="shared" si="0"/>
        <v>363</v>
      </c>
      <c r="G9" s="55"/>
    </row>
    <row r="10" s="47" customFormat="1" customHeight="1" spans="1:7">
      <c r="A10" s="76">
        <v>6</v>
      </c>
      <c r="B10" s="77" t="s">
        <v>2987</v>
      </c>
      <c r="C10" s="77" t="s">
        <v>3200</v>
      </c>
      <c r="D10" s="77">
        <v>4.79</v>
      </c>
      <c r="E10" s="78">
        <v>75</v>
      </c>
      <c r="F10" s="45">
        <f t="shared" si="0"/>
        <v>359.25</v>
      </c>
      <c r="G10" s="55"/>
    </row>
    <row r="11" s="47" customFormat="1" customHeight="1" spans="1:7">
      <c r="A11" s="76">
        <v>7</v>
      </c>
      <c r="B11" s="77" t="s">
        <v>3205</v>
      </c>
      <c r="C11" s="77" t="s">
        <v>3200</v>
      </c>
      <c r="D11" s="77">
        <v>8.66</v>
      </c>
      <c r="E11" s="78">
        <v>75</v>
      </c>
      <c r="F11" s="45">
        <f t="shared" si="0"/>
        <v>649.5</v>
      </c>
      <c r="G11" s="55"/>
    </row>
    <row r="12" s="47" customFormat="1" customHeight="1" spans="1:7">
      <c r="A12" s="76">
        <v>8</v>
      </c>
      <c r="B12" s="77" t="s">
        <v>3206</v>
      </c>
      <c r="C12" s="77" t="s">
        <v>3200</v>
      </c>
      <c r="D12" s="77">
        <v>10.57</v>
      </c>
      <c r="E12" s="78">
        <v>75</v>
      </c>
      <c r="F12" s="45">
        <f t="shared" si="0"/>
        <v>792.75</v>
      </c>
      <c r="G12" s="55"/>
    </row>
    <row r="13" s="47" customFormat="1" customHeight="1" spans="1:7">
      <c r="A13" s="76">
        <v>9</v>
      </c>
      <c r="B13" s="77" t="s">
        <v>3207</v>
      </c>
      <c r="C13" s="77" t="s">
        <v>3200</v>
      </c>
      <c r="D13" s="77">
        <v>8.15</v>
      </c>
      <c r="E13" s="78">
        <v>75</v>
      </c>
      <c r="F13" s="45">
        <f t="shared" si="0"/>
        <v>611.25</v>
      </c>
      <c r="G13" s="56"/>
    </row>
    <row r="14" s="47" customFormat="1" customHeight="1" spans="1:7">
      <c r="A14" s="76">
        <v>10</v>
      </c>
      <c r="B14" s="77" t="s">
        <v>3208</v>
      </c>
      <c r="C14" s="77" t="s">
        <v>3200</v>
      </c>
      <c r="D14" s="77">
        <v>4.53</v>
      </c>
      <c r="E14" s="78">
        <v>75</v>
      </c>
      <c r="F14" s="45">
        <f t="shared" si="0"/>
        <v>339.75</v>
      </c>
      <c r="G14" s="79"/>
    </row>
    <row r="15" s="47" customFormat="1" customHeight="1" spans="1:7">
      <c r="A15" s="76">
        <v>11</v>
      </c>
      <c r="B15" s="77" t="s">
        <v>1149</v>
      </c>
      <c r="C15" s="77" t="s">
        <v>3200</v>
      </c>
      <c r="D15" s="77">
        <v>9.51</v>
      </c>
      <c r="E15" s="78">
        <v>75</v>
      </c>
      <c r="F15" s="45">
        <f t="shared" si="0"/>
        <v>713.25</v>
      </c>
      <c r="G15" s="79"/>
    </row>
    <row r="16" s="47" customFormat="1" customHeight="1" spans="1:7">
      <c r="A16" s="76">
        <v>12</v>
      </c>
      <c r="B16" s="77" t="s">
        <v>1298</v>
      </c>
      <c r="C16" s="77" t="s">
        <v>3200</v>
      </c>
      <c r="D16" s="77">
        <v>8.43</v>
      </c>
      <c r="E16" s="78">
        <v>75</v>
      </c>
      <c r="F16" s="45">
        <f t="shared" si="0"/>
        <v>632.25</v>
      </c>
      <c r="G16" s="79"/>
    </row>
    <row r="17" s="47" customFormat="1" customHeight="1" spans="1:7">
      <c r="A17" s="76">
        <v>13</v>
      </c>
      <c r="B17" s="77" t="s">
        <v>3209</v>
      </c>
      <c r="C17" s="77" t="s">
        <v>3200</v>
      </c>
      <c r="D17" s="77">
        <v>8.23</v>
      </c>
      <c r="E17" s="78">
        <v>75</v>
      </c>
      <c r="F17" s="45">
        <f t="shared" si="0"/>
        <v>617.25</v>
      </c>
      <c r="G17" s="79"/>
    </row>
    <row r="18" s="47" customFormat="1" customHeight="1" spans="1:7">
      <c r="A18" s="76">
        <v>14</v>
      </c>
      <c r="B18" s="77" t="s">
        <v>3210</v>
      </c>
      <c r="C18" s="77" t="s">
        <v>3200</v>
      </c>
      <c r="D18" s="77">
        <v>2.78</v>
      </c>
      <c r="E18" s="78">
        <v>75</v>
      </c>
      <c r="F18" s="45">
        <f t="shared" si="0"/>
        <v>208.5</v>
      </c>
      <c r="G18" s="79"/>
    </row>
    <row r="19" s="47" customFormat="1" customHeight="1" spans="1:7">
      <c r="A19" s="76">
        <v>15</v>
      </c>
      <c r="B19" s="77" t="s">
        <v>3211</v>
      </c>
      <c r="C19" s="77" t="s">
        <v>3200</v>
      </c>
      <c r="D19" s="77">
        <v>9.04</v>
      </c>
      <c r="E19" s="78">
        <v>75</v>
      </c>
      <c r="F19" s="45">
        <f t="shared" si="0"/>
        <v>678</v>
      </c>
      <c r="G19" s="79"/>
    </row>
    <row r="20" s="47" customFormat="1" customHeight="1" spans="1:7">
      <c r="A20" s="76">
        <v>16</v>
      </c>
      <c r="B20" s="77" t="s">
        <v>3212</v>
      </c>
      <c r="C20" s="77" t="s">
        <v>3200</v>
      </c>
      <c r="D20" s="77">
        <v>11.59</v>
      </c>
      <c r="E20" s="78">
        <v>75</v>
      </c>
      <c r="F20" s="45">
        <f t="shared" si="0"/>
        <v>869.25</v>
      </c>
      <c r="G20" s="79"/>
    </row>
    <row r="21" s="47" customFormat="1" customHeight="1" spans="1:7">
      <c r="A21" s="76">
        <v>17</v>
      </c>
      <c r="B21" s="77" t="s">
        <v>3213</v>
      </c>
      <c r="C21" s="77" t="s">
        <v>3200</v>
      </c>
      <c r="D21" s="77">
        <v>1.81</v>
      </c>
      <c r="E21" s="78">
        <v>75</v>
      </c>
      <c r="F21" s="45">
        <f t="shared" si="0"/>
        <v>135.75</v>
      </c>
      <c r="G21" s="79"/>
    </row>
    <row r="22" s="47" customFormat="1" customHeight="1" spans="1:7">
      <c r="A22" s="76">
        <v>18</v>
      </c>
      <c r="B22" s="77" t="s">
        <v>3214</v>
      </c>
      <c r="C22" s="77" t="s">
        <v>3200</v>
      </c>
      <c r="D22" s="77">
        <v>5.65</v>
      </c>
      <c r="E22" s="78">
        <v>75</v>
      </c>
      <c r="F22" s="45">
        <f t="shared" si="0"/>
        <v>423.75</v>
      </c>
      <c r="G22" s="79"/>
    </row>
    <row r="23" s="47" customFormat="1" customHeight="1" spans="1:7">
      <c r="A23" s="76">
        <v>19</v>
      </c>
      <c r="B23" s="77" t="s">
        <v>3215</v>
      </c>
      <c r="C23" s="77" t="s">
        <v>3200</v>
      </c>
      <c r="D23" s="77">
        <v>1.76</v>
      </c>
      <c r="E23" s="78">
        <v>75</v>
      </c>
      <c r="F23" s="45">
        <f t="shared" si="0"/>
        <v>132</v>
      </c>
      <c r="G23" s="79"/>
    </row>
    <row r="24" s="47" customFormat="1" customHeight="1" spans="1:7">
      <c r="A24" s="76">
        <v>20</v>
      </c>
      <c r="B24" s="77" t="s">
        <v>3216</v>
      </c>
      <c r="C24" s="77" t="s">
        <v>3200</v>
      </c>
      <c r="D24" s="77">
        <v>0.68</v>
      </c>
      <c r="E24" s="78">
        <v>75</v>
      </c>
      <c r="F24" s="45">
        <f t="shared" si="0"/>
        <v>51</v>
      </c>
      <c r="G24" s="79"/>
    </row>
    <row r="25" s="47" customFormat="1" customHeight="1" spans="1:7">
      <c r="A25" s="76">
        <v>21</v>
      </c>
      <c r="B25" s="77" t="s">
        <v>3217</v>
      </c>
      <c r="C25" s="77" t="s">
        <v>3200</v>
      </c>
      <c r="D25" s="77">
        <v>6.82</v>
      </c>
      <c r="E25" s="78">
        <v>75</v>
      </c>
      <c r="F25" s="45">
        <f t="shared" si="0"/>
        <v>511.5</v>
      </c>
      <c r="G25" s="79"/>
    </row>
    <row r="26" s="47" customFormat="1" customHeight="1" spans="1:7">
      <c r="A26" s="76">
        <v>22</v>
      </c>
      <c r="B26" s="77" t="s">
        <v>3218</v>
      </c>
      <c r="C26" s="77" t="s">
        <v>3200</v>
      </c>
      <c r="D26" s="77">
        <v>4.57</v>
      </c>
      <c r="E26" s="78">
        <v>75</v>
      </c>
      <c r="F26" s="45">
        <f t="shared" si="0"/>
        <v>342.75</v>
      </c>
      <c r="G26" s="79"/>
    </row>
    <row r="27" s="47" customFormat="1" customHeight="1" spans="1:7">
      <c r="A27" s="76">
        <v>23</v>
      </c>
      <c r="B27" s="77" t="s">
        <v>2982</v>
      </c>
      <c r="C27" s="77" t="s">
        <v>3200</v>
      </c>
      <c r="D27" s="77">
        <v>16.69</v>
      </c>
      <c r="E27" s="78">
        <v>75</v>
      </c>
      <c r="F27" s="45">
        <f t="shared" si="0"/>
        <v>1251.75</v>
      </c>
      <c r="G27" s="79"/>
    </row>
    <row r="28" s="47" customFormat="1" customHeight="1" spans="1:7">
      <c r="A28" s="76">
        <v>24</v>
      </c>
      <c r="B28" s="77" t="s">
        <v>3219</v>
      </c>
      <c r="C28" s="77" t="s">
        <v>3200</v>
      </c>
      <c r="D28" s="77">
        <v>4.21</v>
      </c>
      <c r="E28" s="78">
        <v>75</v>
      </c>
      <c r="F28" s="45">
        <f t="shared" si="0"/>
        <v>315.75</v>
      </c>
      <c r="G28" s="79"/>
    </row>
    <row r="29" s="47" customFormat="1" customHeight="1" spans="1:7">
      <c r="A29" s="76">
        <v>25</v>
      </c>
      <c r="B29" s="77" t="s">
        <v>3220</v>
      </c>
      <c r="C29" s="77" t="s">
        <v>3200</v>
      </c>
      <c r="D29" s="77">
        <v>6.61</v>
      </c>
      <c r="E29" s="78">
        <v>75</v>
      </c>
      <c r="F29" s="45">
        <f t="shared" si="0"/>
        <v>495.75</v>
      </c>
      <c r="G29" s="79"/>
    </row>
    <row r="30" s="47" customFormat="1" customHeight="1" spans="1:7">
      <c r="A30" s="76">
        <v>26</v>
      </c>
      <c r="B30" s="77" t="s">
        <v>3221</v>
      </c>
      <c r="C30" s="77" t="s">
        <v>3200</v>
      </c>
      <c r="D30" s="77">
        <v>3.22</v>
      </c>
      <c r="E30" s="78">
        <v>75</v>
      </c>
      <c r="F30" s="45">
        <f t="shared" si="0"/>
        <v>241.5</v>
      </c>
      <c r="G30" s="79"/>
    </row>
    <row r="31" s="47" customFormat="1" customHeight="1" spans="1:7">
      <c r="A31" s="76">
        <v>27</v>
      </c>
      <c r="B31" s="77" t="s">
        <v>3222</v>
      </c>
      <c r="C31" s="77" t="s">
        <v>3200</v>
      </c>
      <c r="D31" s="77">
        <v>4.78</v>
      </c>
      <c r="E31" s="78">
        <v>75</v>
      </c>
      <c r="F31" s="45">
        <f t="shared" si="0"/>
        <v>358.5</v>
      </c>
      <c r="G31" s="79"/>
    </row>
    <row r="32" s="47" customFormat="1" customHeight="1" spans="1:7">
      <c r="A32" s="76">
        <v>28</v>
      </c>
      <c r="B32" s="77" t="s">
        <v>3223</v>
      </c>
      <c r="C32" s="77" t="s">
        <v>3200</v>
      </c>
      <c r="D32" s="77">
        <v>5.11</v>
      </c>
      <c r="E32" s="78">
        <v>75</v>
      </c>
      <c r="F32" s="45">
        <f t="shared" si="0"/>
        <v>383.25</v>
      </c>
      <c r="G32" s="79"/>
    </row>
    <row r="33" s="47" customFormat="1" customHeight="1" spans="1:7">
      <c r="A33" s="76">
        <v>29</v>
      </c>
      <c r="B33" s="77" t="s">
        <v>3224</v>
      </c>
      <c r="C33" s="77" t="s">
        <v>3200</v>
      </c>
      <c r="D33" s="77">
        <v>8.48</v>
      </c>
      <c r="E33" s="78">
        <v>75</v>
      </c>
      <c r="F33" s="45">
        <f t="shared" si="0"/>
        <v>636</v>
      </c>
      <c r="G33" s="79"/>
    </row>
    <row r="34" s="47" customFormat="1" customHeight="1" spans="1:7">
      <c r="A34" s="76">
        <v>30</v>
      </c>
      <c r="B34" s="77" t="s">
        <v>3225</v>
      </c>
      <c r="C34" s="77" t="s">
        <v>3200</v>
      </c>
      <c r="D34" s="77">
        <v>1.96</v>
      </c>
      <c r="E34" s="78">
        <v>75</v>
      </c>
      <c r="F34" s="45">
        <f t="shared" si="0"/>
        <v>147</v>
      </c>
      <c r="G34" s="79"/>
    </row>
    <row r="35" s="47" customFormat="1" customHeight="1" spans="1:7">
      <c r="A35" s="76">
        <v>31</v>
      </c>
      <c r="B35" s="77" t="s">
        <v>3226</v>
      </c>
      <c r="C35" s="77" t="s">
        <v>3200</v>
      </c>
      <c r="D35" s="77">
        <v>12.55</v>
      </c>
      <c r="E35" s="78">
        <v>75</v>
      </c>
      <c r="F35" s="45">
        <f t="shared" si="0"/>
        <v>941.25</v>
      </c>
      <c r="G35" s="79"/>
    </row>
    <row r="36" s="47" customFormat="1" customHeight="1" spans="1:7">
      <c r="A36" s="76">
        <v>32</v>
      </c>
      <c r="B36" s="77" t="s">
        <v>3227</v>
      </c>
      <c r="C36" s="77" t="s">
        <v>3200</v>
      </c>
      <c r="D36" s="77">
        <v>0.59</v>
      </c>
      <c r="E36" s="78">
        <v>75</v>
      </c>
      <c r="F36" s="45">
        <f t="shared" si="0"/>
        <v>44.25</v>
      </c>
      <c r="G36" s="79"/>
    </row>
    <row r="37" s="47" customFormat="1" customHeight="1" spans="1:7">
      <c r="A37" s="76">
        <v>33</v>
      </c>
      <c r="B37" s="77" t="s">
        <v>3228</v>
      </c>
      <c r="C37" s="77" t="s">
        <v>3200</v>
      </c>
      <c r="D37" s="77">
        <v>10.27</v>
      </c>
      <c r="E37" s="78">
        <v>75</v>
      </c>
      <c r="F37" s="45">
        <f t="shared" si="0"/>
        <v>770.25</v>
      </c>
      <c r="G37" s="79"/>
    </row>
    <row r="38" s="47" customFormat="1" customHeight="1" spans="1:7">
      <c r="A38" s="76">
        <v>34</v>
      </c>
      <c r="B38" s="77" t="s">
        <v>3229</v>
      </c>
      <c r="C38" s="77" t="s">
        <v>3200</v>
      </c>
      <c r="D38" s="77">
        <v>8.41</v>
      </c>
      <c r="E38" s="78">
        <v>75</v>
      </c>
      <c r="F38" s="45">
        <f t="shared" si="0"/>
        <v>630.75</v>
      </c>
      <c r="G38" s="79"/>
    </row>
    <row r="39" s="47" customFormat="1" customHeight="1" spans="1:7">
      <c r="A39" s="76">
        <v>35</v>
      </c>
      <c r="B39" s="77" t="s">
        <v>3230</v>
      </c>
      <c r="C39" s="77" t="s">
        <v>3200</v>
      </c>
      <c r="D39" s="77">
        <v>2.6</v>
      </c>
      <c r="E39" s="78">
        <v>75</v>
      </c>
      <c r="F39" s="45">
        <f t="shared" si="0"/>
        <v>195</v>
      </c>
      <c r="G39" s="79"/>
    </row>
    <row r="40" s="47" customFormat="1" customHeight="1" spans="1:7">
      <c r="A40" s="76">
        <v>36</v>
      </c>
      <c r="B40" s="77" t="s">
        <v>3231</v>
      </c>
      <c r="C40" s="77" t="s">
        <v>3200</v>
      </c>
      <c r="D40" s="77">
        <v>15.61</v>
      </c>
      <c r="E40" s="78">
        <v>75</v>
      </c>
      <c r="F40" s="45">
        <f t="shared" si="0"/>
        <v>1170.75</v>
      </c>
      <c r="G40" s="79"/>
    </row>
    <row r="41" s="47" customFormat="1" customHeight="1" spans="1:7">
      <c r="A41" s="76">
        <v>37</v>
      </c>
      <c r="B41" s="77" t="s">
        <v>3232</v>
      </c>
      <c r="C41" s="77" t="s">
        <v>3200</v>
      </c>
      <c r="D41" s="77">
        <v>9.72</v>
      </c>
      <c r="E41" s="78">
        <v>75</v>
      </c>
      <c r="F41" s="45">
        <f t="shared" si="0"/>
        <v>729</v>
      </c>
      <c r="G41" s="79"/>
    </row>
    <row r="42" s="47" customFormat="1" customHeight="1" spans="1:7">
      <c r="A42" s="76">
        <v>38</v>
      </c>
      <c r="B42" s="77" t="s">
        <v>3233</v>
      </c>
      <c r="C42" s="77" t="s">
        <v>3200</v>
      </c>
      <c r="D42" s="77">
        <v>1.46</v>
      </c>
      <c r="E42" s="78">
        <v>75</v>
      </c>
      <c r="F42" s="45">
        <f t="shared" si="0"/>
        <v>109.5</v>
      </c>
      <c r="G42" s="79"/>
    </row>
    <row r="43" s="47" customFormat="1" customHeight="1" spans="1:7">
      <c r="A43" s="76">
        <v>39</v>
      </c>
      <c r="B43" s="77" t="s">
        <v>3234</v>
      </c>
      <c r="C43" s="77" t="s">
        <v>3200</v>
      </c>
      <c r="D43" s="77">
        <v>12.79</v>
      </c>
      <c r="E43" s="78">
        <v>75</v>
      </c>
      <c r="F43" s="45">
        <f t="shared" si="0"/>
        <v>959.25</v>
      </c>
      <c r="G43" s="79"/>
    </row>
    <row r="44" s="47" customFormat="1" customHeight="1" spans="1:7">
      <c r="A44" s="76">
        <v>40</v>
      </c>
      <c r="B44" s="77" t="s">
        <v>3235</v>
      </c>
      <c r="C44" s="77" t="s">
        <v>3200</v>
      </c>
      <c r="D44" s="77">
        <v>13.15</v>
      </c>
      <c r="E44" s="78">
        <v>75</v>
      </c>
      <c r="F44" s="45">
        <f t="shared" si="0"/>
        <v>986.25</v>
      </c>
      <c r="G44" s="79"/>
    </row>
    <row r="45" s="47" customFormat="1" customHeight="1" spans="1:7">
      <c r="A45" s="76">
        <v>41</v>
      </c>
      <c r="B45" s="77" t="s">
        <v>3236</v>
      </c>
      <c r="C45" s="77" t="s">
        <v>3200</v>
      </c>
      <c r="D45" s="77">
        <v>9.56</v>
      </c>
      <c r="E45" s="78">
        <v>75</v>
      </c>
      <c r="F45" s="45">
        <f t="shared" si="0"/>
        <v>717</v>
      </c>
      <c r="G45" s="79"/>
    </row>
    <row r="46" s="47" customFormat="1" customHeight="1" spans="1:7">
      <c r="A46" s="76">
        <v>42</v>
      </c>
      <c r="B46" s="77" t="s">
        <v>3237</v>
      </c>
      <c r="C46" s="77" t="s">
        <v>3200</v>
      </c>
      <c r="D46" s="77">
        <v>5.01</v>
      </c>
      <c r="E46" s="78">
        <v>75</v>
      </c>
      <c r="F46" s="45">
        <f t="shared" si="0"/>
        <v>375.75</v>
      </c>
      <c r="G46" s="79"/>
    </row>
    <row r="47" s="47" customFormat="1" customHeight="1" spans="1:7">
      <c r="A47" s="76">
        <v>43</v>
      </c>
      <c r="B47" s="77" t="s">
        <v>1224</v>
      </c>
      <c r="C47" s="77" t="s">
        <v>3200</v>
      </c>
      <c r="D47" s="77">
        <v>2.42</v>
      </c>
      <c r="E47" s="78">
        <v>75</v>
      </c>
      <c r="F47" s="45">
        <f t="shared" si="0"/>
        <v>181.5</v>
      </c>
      <c r="G47" s="79"/>
    </row>
    <row r="48" s="47" customFormat="1" customHeight="1" spans="1:7">
      <c r="A48" s="76">
        <v>44</v>
      </c>
      <c r="B48" s="77" t="s">
        <v>3238</v>
      </c>
      <c r="C48" s="77" t="s">
        <v>3200</v>
      </c>
      <c r="D48" s="77">
        <v>12.94</v>
      </c>
      <c r="E48" s="78">
        <v>75</v>
      </c>
      <c r="F48" s="45">
        <f t="shared" si="0"/>
        <v>970.5</v>
      </c>
      <c r="G48" s="79"/>
    </row>
    <row r="49" s="47" customFormat="1" customHeight="1" spans="1:7">
      <c r="A49" s="76">
        <v>45</v>
      </c>
      <c r="B49" s="77" t="s">
        <v>3239</v>
      </c>
      <c r="C49" s="77" t="s">
        <v>3200</v>
      </c>
      <c r="D49" s="77">
        <v>6.83</v>
      </c>
      <c r="E49" s="78">
        <v>75</v>
      </c>
      <c r="F49" s="45">
        <f t="shared" si="0"/>
        <v>512.25</v>
      </c>
      <c r="G49" s="79"/>
    </row>
    <row r="50" s="47" customFormat="1" customHeight="1" spans="1:7">
      <c r="A50" s="76">
        <v>46</v>
      </c>
      <c r="B50" s="77" t="s">
        <v>3240</v>
      </c>
      <c r="C50" s="77" t="s">
        <v>3200</v>
      </c>
      <c r="D50" s="77">
        <v>6.36</v>
      </c>
      <c r="E50" s="78">
        <v>75</v>
      </c>
      <c r="F50" s="45">
        <f t="shared" si="0"/>
        <v>477</v>
      </c>
      <c r="G50" s="79"/>
    </row>
    <row r="51" s="47" customFormat="1" customHeight="1" spans="1:7">
      <c r="A51" s="76">
        <v>47</v>
      </c>
      <c r="B51" s="77" t="s">
        <v>3241</v>
      </c>
      <c r="C51" s="77" t="s">
        <v>3200</v>
      </c>
      <c r="D51" s="77">
        <v>11.16</v>
      </c>
      <c r="E51" s="78">
        <v>75</v>
      </c>
      <c r="F51" s="45">
        <f t="shared" si="0"/>
        <v>837</v>
      </c>
      <c r="G51" s="79"/>
    </row>
    <row r="52" s="47" customFormat="1" customHeight="1" spans="1:7">
      <c r="A52" s="76">
        <v>48</v>
      </c>
      <c r="B52" s="77" t="s">
        <v>3242</v>
      </c>
      <c r="C52" s="77" t="s">
        <v>3200</v>
      </c>
      <c r="D52" s="77">
        <v>11.47</v>
      </c>
      <c r="E52" s="78">
        <v>75</v>
      </c>
      <c r="F52" s="45">
        <f t="shared" si="0"/>
        <v>860.25</v>
      </c>
      <c r="G52" s="79"/>
    </row>
    <row r="53" s="47" customFormat="1" customHeight="1" spans="1:7">
      <c r="A53" s="76">
        <v>49</v>
      </c>
      <c r="B53" s="77" t="s">
        <v>3243</v>
      </c>
      <c r="C53" s="77" t="s">
        <v>3200</v>
      </c>
      <c r="D53" s="77">
        <v>12.92</v>
      </c>
      <c r="E53" s="78">
        <v>75</v>
      </c>
      <c r="F53" s="45">
        <f t="shared" si="0"/>
        <v>969</v>
      </c>
      <c r="G53" s="79"/>
    </row>
    <row r="54" s="47" customFormat="1" customHeight="1" spans="1:7">
      <c r="A54" s="76">
        <v>50</v>
      </c>
      <c r="B54" s="77" t="s">
        <v>3244</v>
      </c>
      <c r="C54" s="77" t="s">
        <v>3200</v>
      </c>
      <c r="D54" s="77">
        <v>6.4</v>
      </c>
      <c r="E54" s="78">
        <v>75</v>
      </c>
      <c r="F54" s="45">
        <f t="shared" si="0"/>
        <v>480</v>
      </c>
      <c r="G54" s="79"/>
    </row>
    <row r="55" s="47" customFormat="1" customHeight="1" spans="1:7">
      <c r="A55" s="76">
        <v>51</v>
      </c>
      <c r="B55" s="77" t="s">
        <v>3245</v>
      </c>
      <c r="C55" s="77" t="s">
        <v>3200</v>
      </c>
      <c r="D55" s="77">
        <v>5.35</v>
      </c>
      <c r="E55" s="78">
        <v>75</v>
      </c>
      <c r="F55" s="45">
        <f t="shared" si="0"/>
        <v>401.25</v>
      </c>
      <c r="G55" s="79"/>
    </row>
    <row r="56" s="47" customFormat="1" customHeight="1" spans="1:7">
      <c r="A56" s="76">
        <v>52</v>
      </c>
      <c r="B56" s="77" t="s">
        <v>3246</v>
      </c>
      <c r="C56" s="77" t="s">
        <v>3200</v>
      </c>
      <c r="D56" s="77">
        <v>15.73</v>
      </c>
      <c r="E56" s="78">
        <v>75</v>
      </c>
      <c r="F56" s="45">
        <f t="shared" si="0"/>
        <v>1179.75</v>
      </c>
      <c r="G56" s="79"/>
    </row>
    <row r="57" s="47" customFormat="1" customHeight="1" spans="1:7">
      <c r="A57" s="76">
        <v>53</v>
      </c>
      <c r="B57" s="77" t="s">
        <v>3247</v>
      </c>
      <c r="C57" s="77" t="s">
        <v>3200</v>
      </c>
      <c r="D57" s="77">
        <v>5.18</v>
      </c>
      <c r="E57" s="78">
        <v>75</v>
      </c>
      <c r="F57" s="45">
        <f t="shared" si="0"/>
        <v>388.5</v>
      </c>
      <c r="G57" s="79"/>
    </row>
    <row r="58" s="47" customFormat="1" customHeight="1" spans="1:7">
      <c r="A58" s="76">
        <v>54</v>
      </c>
      <c r="B58" s="77" t="s">
        <v>3248</v>
      </c>
      <c r="C58" s="77" t="s">
        <v>3200</v>
      </c>
      <c r="D58" s="77">
        <v>10.24</v>
      </c>
      <c r="E58" s="78">
        <v>75</v>
      </c>
      <c r="F58" s="45">
        <f t="shared" si="0"/>
        <v>768</v>
      </c>
      <c r="G58" s="79"/>
    </row>
    <row r="59" s="47" customFormat="1" customHeight="1" spans="1:7">
      <c r="A59" s="76">
        <v>55</v>
      </c>
      <c r="B59" s="77" t="s">
        <v>3249</v>
      </c>
      <c r="C59" s="77" t="s">
        <v>3200</v>
      </c>
      <c r="D59" s="77">
        <v>9.67</v>
      </c>
      <c r="E59" s="78">
        <v>75</v>
      </c>
      <c r="F59" s="45">
        <f t="shared" si="0"/>
        <v>725.25</v>
      </c>
      <c r="G59" s="79"/>
    </row>
    <row r="60" s="47" customFormat="1" customHeight="1" spans="1:7">
      <c r="A60" s="76">
        <v>56</v>
      </c>
      <c r="B60" s="77" t="s">
        <v>3250</v>
      </c>
      <c r="C60" s="77" t="s">
        <v>3200</v>
      </c>
      <c r="D60" s="77">
        <v>3.04</v>
      </c>
      <c r="E60" s="78">
        <v>75</v>
      </c>
      <c r="F60" s="45">
        <f t="shared" si="0"/>
        <v>228</v>
      </c>
      <c r="G60" s="79"/>
    </row>
    <row r="61" s="47" customFormat="1" customHeight="1" spans="1:7">
      <c r="A61" s="76">
        <v>57</v>
      </c>
      <c r="B61" s="77" t="s">
        <v>3249</v>
      </c>
      <c r="C61" s="77" t="s">
        <v>3200</v>
      </c>
      <c r="D61" s="77">
        <v>8.32</v>
      </c>
      <c r="E61" s="78">
        <v>75</v>
      </c>
      <c r="F61" s="45">
        <f t="shared" si="0"/>
        <v>624</v>
      </c>
      <c r="G61" s="79"/>
    </row>
    <row r="62" s="47" customFormat="1" customHeight="1" spans="1:7">
      <c r="A62" s="76">
        <v>58</v>
      </c>
      <c r="B62" s="77" t="s">
        <v>3251</v>
      </c>
      <c r="C62" s="77" t="s">
        <v>3200</v>
      </c>
      <c r="D62" s="77">
        <v>7.31</v>
      </c>
      <c r="E62" s="78">
        <v>75</v>
      </c>
      <c r="F62" s="45">
        <f t="shared" si="0"/>
        <v>548.25</v>
      </c>
      <c r="G62" s="79"/>
    </row>
    <row r="63" s="47" customFormat="1" customHeight="1" spans="1:7">
      <c r="A63" s="76">
        <v>59</v>
      </c>
      <c r="B63" s="77" t="s">
        <v>3252</v>
      </c>
      <c r="C63" s="77" t="s">
        <v>3200</v>
      </c>
      <c r="D63" s="77">
        <v>9.79</v>
      </c>
      <c r="E63" s="78">
        <v>75</v>
      </c>
      <c r="F63" s="45">
        <f t="shared" si="0"/>
        <v>734.25</v>
      </c>
      <c r="G63" s="79"/>
    </row>
    <row r="64" s="47" customFormat="1" customHeight="1" spans="1:7">
      <c r="A64" s="76">
        <v>60</v>
      </c>
      <c r="B64" s="77" t="s">
        <v>3253</v>
      </c>
      <c r="C64" s="77" t="s">
        <v>3200</v>
      </c>
      <c r="D64" s="77">
        <v>7.4</v>
      </c>
      <c r="E64" s="78">
        <v>75</v>
      </c>
      <c r="F64" s="45">
        <f t="shared" si="0"/>
        <v>555</v>
      </c>
      <c r="G64" s="79"/>
    </row>
    <row r="65" s="47" customFormat="1" customHeight="1" spans="1:7">
      <c r="A65" s="76">
        <v>61</v>
      </c>
      <c r="B65" s="77" t="s">
        <v>3254</v>
      </c>
      <c r="C65" s="77" t="s">
        <v>3200</v>
      </c>
      <c r="D65" s="77">
        <v>4.03</v>
      </c>
      <c r="E65" s="78">
        <v>75</v>
      </c>
      <c r="F65" s="45">
        <f t="shared" si="0"/>
        <v>302.25</v>
      </c>
      <c r="G65" s="79"/>
    </row>
    <row r="66" s="47" customFormat="1" customHeight="1" spans="1:7">
      <c r="A66" s="76">
        <v>62</v>
      </c>
      <c r="B66" s="77" t="s">
        <v>3255</v>
      </c>
      <c r="C66" s="77" t="s">
        <v>3200</v>
      </c>
      <c r="D66" s="77">
        <v>5.12</v>
      </c>
      <c r="E66" s="78">
        <v>75</v>
      </c>
      <c r="F66" s="45">
        <f t="shared" si="0"/>
        <v>384</v>
      </c>
      <c r="G66" s="79"/>
    </row>
    <row r="67" s="47" customFormat="1" customHeight="1" spans="1:7">
      <c r="A67" s="76">
        <v>63</v>
      </c>
      <c r="B67" s="77" t="s">
        <v>3256</v>
      </c>
      <c r="C67" s="77" t="s">
        <v>3200</v>
      </c>
      <c r="D67" s="77">
        <v>17.25</v>
      </c>
      <c r="E67" s="78">
        <v>75</v>
      </c>
      <c r="F67" s="45">
        <f t="shared" si="0"/>
        <v>1293.75</v>
      </c>
      <c r="G67" s="79"/>
    </row>
    <row r="68" s="47" customFormat="1" customHeight="1" spans="1:7">
      <c r="A68" s="76">
        <v>64</v>
      </c>
      <c r="B68" s="77" t="s">
        <v>3257</v>
      </c>
      <c r="C68" s="77" t="s">
        <v>3200</v>
      </c>
      <c r="D68" s="77">
        <v>4.33</v>
      </c>
      <c r="E68" s="78">
        <v>75</v>
      </c>
      <c r="F68" s="45">
        <f t="shared" si="0"/>
        <v>324.75</v>
      </c>
      <c r="G68" s="79"/>
    </row>
    <row r="69" s="47" customFormat="1" customHeight="1" spans="1:7">
      <c r="A69" s="76">
        <v>65</v>
      </c>
      <c r="B69" s="77" t="s">
        <v>3258</v>
      </c>
      <c r="C69" s="77" t="s">
        <v>3200</v>
      </c>
      <c r="D69" s="77">
        <v>6.69</v>
      </c>
      <c r="E69" s="78">
        <v>75</v>
      </c>
      <c r="F69" s="45">
        <f t="shared" ref="F69:F132" si="1">D69*E69</f>
        <v>501.75</v>
      </c>
      <c r="G69" s="79"/>
    </row>
    <row r="70" s="47" customFormat="1" customHeight="1" spans="1:7">
      <c r="A70" s="76">
        <v>66</v>
      </c>
      <c r="B70" s="77" t="s">
        <v>3259</v>
      </c>
      <c r="C70" s="77" t="s">
        <v>3200</v>
      </c>
      <c r="D70" s="77">
        <v>5.04</v>
      </c>
      <c r="E70" s="78">
        <v>75</v>
      </c>
      <c r="F70" s="45">
        <f t="shared" si="1"/>
        <v>378</v>
      </c>
      <c r="G70" s="79"/>
    </row>
    <row r="71" s="47" customFormat="1" customHeight="1" spans="1:7">
      <c r="A71" s="76">
        <v>67</v>
      </c>
      <c r="B71" s="77" t="s">
        <v>3260</v>
      </c>
      <c r="C71" s="77" t="s">
        <v>3200</v>
      </c>
      <c r="D71" s="77">
        <v>1.68</v>
      </c>
      <c r="E71" s="78">
        <v>75</v>
      </c>
      <c r="F71" s="45">
        <f t="shared" si="1"/>
        <v>126</v>
      </c>
      <c r="G71" s="79"/>
    </row>
    <row r="72" s="47" customFormat="1" customHeight="1" spans="1:7">
      <c r="A72" s="76">
        <v>68</v>
      </c>
      <c r="B72" s="77" t="s">
        <v>3261</v>
      </c>
      <c r="C72" s="77" t="s">
        <v>3200</v>
      </c>
      <c r="D72" s="77">
        <v>10.45</v>
      </c>
      <c r="E72" s="78">
        <v>75</v>
      </c>
      <c r="F72" s="45">
        <f t="shared" si="1"/>
        <v>783.75</v>
      </c>
      <c r="G72" s="79"/>
    </row>
    <row r="73" s="47" customFormat="1" customHeight="1" spans="1:7">
      <c r="A73" s="76">
        <v>69</v>
      </c>
      <c r="B73" s="77" t="s">
        <v>3262</v>
      </c>
      <c r="C73" s="77" t="s">
        <v>3200</v>
      </c>
      <c r="D73" s="77">
        <v>10.43</v>
      </c>
      <c r="E73" s="78">
        <v>75</v>
      </c>
      <c r="F73" s="45">
        <f t="shared" si="1"/>
        <v>782.25</v>
      </c>
      <c r="G73" s="79"/>
    </row>
    <row r="74" s="47" customFormat="1" customHeight="1" spans="1:7">
      <c r="A74" s="76">
        <v>70</v>
      </c>
      <c r="B74" s="77" t="s">
        <v>3263</v>
      </c>
      <c r="C74" s="77" t="s">
        <v>3200</v>
      </c>
      <c r="D74" s="77">
        <v>7.21</v>
      </c>
      <c r="E74" s="78">
        <v>75</v>
      </c>
      <c r="F74" s="45">
        <f t="shared" si="1"/>
        <v>540.75</v>
      </c>
      <c r="G74" s="79"/>
    </row>
    <row r="75" s="47" customFormat="1" customHeight="1" spans="1:7">
      <c r="A75" s="76">
        <v>71</v>
      </c>
      <c r="B75" s="77" t="s">
        <v>3264</v>
      </c>
      <c r="C75" s="77" t="s">
        <v>3200</v>
      </c>
      <c r="D75" s="77">
        <v>3.28</v>
      </c>
      <c r="E75" s="78">
        <v>75</v>
      </c>
      <c r="F75" s="45">
        <f t="shared" si="1"/>
        <v>246</v>
      </c>
      <c r="G75" s="79"/>
    </row>
    <row r="76" s="47" customFormat="1" customHeight="1" spans="1:7">
      <c r="A76" s="76">
        <v>72</v>
      </c>
      <c r="B76" s="77" t="s">
        <v>3265</v>
      </c>
      <c r="C76" s="77" t="s">
        <v>3266</v>
      </c>
      <c r="D76" s="77">
        <v>7.11</v>
      </c>
      <c r="E76" s="78">
        <v>75</v>
      </c>
      <c r="F76" s="45">
        <f t="shared" si="1"/>
        <v>533.25</v>
      </c>
      <c r="G76" s="79"/>
    </row>
    <row r="77" s="47" customFormat="1" customHeight="1" spans="1:7">
      <c r="A77" s="76">
        <v>73</v>
      </c>
      <c r="B77" s="77" t="s">
        <v>3267</v>
      </c>
      <c r="C77" s="77" t="s">
        <v>3266</v>
      </c>
      <c r="D77" s="77">
        <v>0.45</v>
      </c>
      <c r="E77" s="78">
        <v>75</v>
      </c>
      <c r="F77" s="45">
        <f t="shared" si="1"/>
        <v>33.75</v>
      </c>
      <c r="G77" s="79"/>
    </row>
    <row r="78" s="47" customFormat="1" customHeight="1" spans="1:7">
      <c r="A78" s="76">
        <v>74</v>
      </c>
      <c r="B78" s="77" t="s">
        <v>3268</v>
      </c>
      <c r="C78" s="77" t="s">
        <v>3266</v>
      </c>
      <c r="D78" s="77">
        <v>6.03</v>
      </c>
      <c r="E78" s="78">
        <v>75</v>
      </c>
      <c r="F78" s="45">
        <f t="shared" si="1"/>
        <v>452.25</v>
      </c>
      <c r="G78" s="80" t="s">
        <v>3269</v>
      </c>
    </row>
    <row r="79" s="47" customFormat="1" customHeight="1" spans="1:7">
      <c r="A79" s="76">
        <v>75</v>
      </c>
      <c r="B79" s="77" t="s">
        <v>803</v>
      </c>
      <c r="C79" s="77" t="s">
        <v>3266</v>
      </c>
      <c r="D79" s="77">
        <v>8.42</v>
      </c>
      <c r="E79" s="78">
        <v>75</v>
      </c>
      <c r="F79" s="45">
        <f t="shared" si="1"/>
        <v>631.5</v>
      </c>
      <c r="G79" s="79"/>
    </row>
    <row r="80" s="47" customFormat="1" customHeight="1" spans="1:7">
      <c r="A80" s="76">
        <v>76</v>
      </c>
      <c r="B80" s="77" t="s">
        <v>3270</v>
      </c>
      <c r="C80" s="77" t="s">
        <v>3266</v>
      </c>
      <c r="D80" s="77">
        <v>1.4</v>
      </c>
      <c r="E80" s="78">
        <v>75</v>
      </c>
      <c r="F80" s="45">
        <f t="shared" si="1"/>
        <v>105</v>
      </c>
      <c r="G80" s="79"/>
    </row>
    <row r="81" s="47" customFormat="1" customHeight="1" spans="1:7">
      <c r="A81" s="76">
        <v>77</v>
      </c>
      <c r="B81" s="77" t="s">
        <v>3271</v>
      </c>
      <c r="C81" s="77" t="s">
        <v>3266</v>
      </c>
      <c r="D81" s="77">
        <v>1.03</v>
      </c>
      <c r="E81" s="78">
        <v>75</v>
      </c>
      <c r="F81" s="45">
        <f t="shared" si="1"/>
        <v>77.25</v>
      </c>
      <c r="G81" s="79"/>
    </row>
    <row r="82" s="47" customFormat="1" customHeight="1" spans="1:7">
      <c r="A82" s="76">
        <v>78</v>
      </c>
      <c r="B82" s="77" t="s">
        <v>1371</v>
      </c>
      <c r="C82" s="77" t="s">
        <v>3266</v>
      </c>
      <c r="D82" s="77">
        <v>4.43</v>
      </c>
      <c r="E82" s="78">
        <v>75</v>
      </c>
      <c r="F82" s="45">
        <f t="shared" si="1"/>
        <v>332.25</v>
      </c>
      <c r="G82" s="79"/>
    </row>
    <row r="83" s="47" customFormat="1" customHeight="1" spans="1:7">
      <c r="A83" s="76">
        <v>79</v>
      </c>
      <c r="B83" s="77" t="s">
        <v>3272</v>
      </c>
      <c r="C83" s="77" t="s">
        <v>3266</v>
      </c>
      <c r="D83" s="77">
        <v>1.84</v>
      </c>
      <c r="E83" s="78">
        <v>75</v>
      </c>
      <c r="F83" s="45">
        <f t="shared" si="1"/>
        <v>138</v>
      </c>
      <c r="G83" s="79"/>
    </row>
    <row r="84" s="47" customFormat="1" customHeight="1" spans="1:7">
      <c r="A84" s="76">
        <v>80</v>
      </c>
      <c r="B84" s="77" t="s">
        <v>1401</v>
      </c>
      <c r="C84" s="77" t="s">
        <v>3266</v>
      </c>
      <c r="D84" s="77">
        <v>0.95</v>
      </c>
      <c r="E84" s="78">
        <v>75</v>
      </c>
      <c r="F84" s="45">
        <f t="shared" si="1"/>
        <v>71.25</v>
      </c>
      <c r="G84" s="79"/>
    </row>
    <row r="85" s="47" customFormat="1" customHeight="1" spans="1:7">
      <c r="A85" s="76">
        <v>81</v>
      </c>
      <c r="B85" s="77" t="s">
        <v>3273</v>
      </c>
      <c r="C85" s="77" t="s">
        <v>3266</v>
      </c>
      <c r="D85" s="77">
        <v>0.44</v>
      </c>
      <c r="E85" s="78">
        <v>75</v>
      </c>
      <c r="F85" s="45">
        <f t="shared" si="1"/>
        <v>33</v>
      </c>
      <c r="G85" s="79"/>
    </row>
    <row r="86" s="47" customFormat="1" customHeight="1" spans="1:7">
      <c r="A86" s="76">
        <v>82</v>
      </c>
      <c r="B86" s="77" t="s">
        <v>1330</v>
      </c>
      <c r="C86" s="77" t="s">
        <v>3266</v>
      </c>
      <c r="D86" s="77">
        <v>2.56</v>
      </c>
      <c r="E86" s="78">
        <v>75</v>
      </c>
      <c r="F86" s="45">
        <f t="shared" si="1"/>
        <v>192</v>
      </c>
      <c r="G86" s="79"/>
    </row>
    <row r="87" s="47" customFormat="1" customHeight="1" spans="1:7">
      <c r="A87" s="76">
        <v>83</v>
      </c>
      <c r="B87" s="77" t="s">
        <v>3274</v>
      </c>
      <c r="C87" s="77" t="s">
        <v>3266</v>
      </c>
      <c r="D87" s="77">
        <v>4.85</v>
      </c>
      <c r="E87" s="78">
        <v>75</v>
      </c>
      <c r="F87" s="45">
        <f t="shared" si="1"/>
        <v>363.75</v>
      </c>
      <c r="G87" s="79"/>
    </row>
    <row r="88" s="47" customFormat="1" customHeight="1" spans="1:7">
      <c r="A88" s="76">
        <v>84</v>
      </c>
      <c r="B88" s="77" t="s">
        <v>3275</v>
      </c>
      <c r="C88" s="77" t="s">
        <v>3266</v>
      </c>
      <c r="D88" s="77">
        <v>0.91</v>
      </c>
      <c r="E88" s="78">
        <v>75</v>
      </c>
      <c r="F88" s="45">
        <f t="shared" si="1"/>
        <v>68.25</v>
      </c>
      <c r="G88" s="79"/>
    </row>
    <row r="89" s="47" customFormat="1" customHeight="1" spans="1:7">
      <c r="A89" s="76">
        <v>85</v>
      </c>
      <c r="B89" s="77" t="s">
        <v>1424</v>
      </c>
      <c r="C89" s="77" t="s">
        <v>3266</v>
      </c>
      <c r="D89" s="77">
        <v>2.84</v>
      </c>
      <c r="E89" s="78">
        <v>75</v>
      </c>
      <c r="F89" s="45">
        <f t="shared" si="1"/>
        <v>213</v>
      </c>
      <c r="G89" s="79"/>
    </row>
    <row r="90" s="47" customFormat="1" customHeight="1" spans="1:7">
      <c r="A90" s="76">
        <v>86</v>
      </c>
      <c r="B90" s="77" t="s">
        <v>3276</v>
      </c>
      <c r="C90" s="77" t="s">
        <v>3266</v>
      </c>
      <c r="D90" s="77">
        <v>4.97</v>
      </c>
      <c r="E90" s="78">
        <v>75</v>
      </c>
      <c r="F90" s="45">
        <f t="shared" si="1"/>
        <v>372.75</v>
      </c>
      <c r="G90" s="79"/>
    </row>
    <row r="91" s="47" customFormat="1" customHeight="1" spans="1:7">
      <c r="A91" s="76">
        <v>87</v>
      </c>
      <c r="B91" s="77" t="s">
        <v>3277</v>
      </c>
      <c r="C91" s="77" t="s">
        <v>3266</v>
      </c>
      <c r="D91" s="77">
        <v>1.82</v>
      </c>
      <c r="E91" s="78">
        <v>75</v>
      </c>
      <c r="F91" s="45">
        <f t="shared" si="1"/>
        <v>136.5</v>
      </c>
      <c r="G91" s="79"/>
    </row>
    <row r="92" s="47" customFormat="1" customHeight="1" spans="1:7">
      <c r="A92" s="76">
        <v>88</v>
      </c>
      <c r="B92" s="77" t="s">
        <v>1828</v>
      </c>
      <c r="C92" s="77" t="s">
        <v>3266</v>
      </c>
      <c r="D92" s="77">
        <v>4.25</v>
      </c>
      <c r="E92" s="78">
        <v>75</v>
      </c>
      <c r="F92" s="45">
        <f t="shared" si="1"/>
        <v>318.75</v>
      </c>
      <c r="G92" s="79"/>
    </row>
    <row r="93" s="47" customFormat="1" customHeight="1" spans="1:7">
      <c r="A93" s="76">
        <v>89</v>
      </c>
      <c r="B93" s="77" t="s">
        <v>3278</v>
      </c>
      <c r="C93" s="77" t="s">
        <v>3266</v>
      </c>
      <c r="D93" s="77">
        <v>5.32</v>
      </c>
      <c r="E93" s="78">
        <v>75</v>
      </c>
      <c r="F93" s="45">
        <f t="shared" si="1"/>
        <v>399</v>
      </c>
      <c r="G93" s="79"/>
    </row>
    <row r="94" s="47" customFormat="1" customHeight="1" spans="1:7">
      <c r="A94" s="76">
        <v>90</v>
      </c>
      <c r="B94" s="77" t="s">
        <v>3279</v>
      </c>
      <c r="C94" s="77" t="s">
        <v>3266</v>
      </c>
      <c r="D94" s="77">
        <v>5.97</v>
      </c>
      <c r="E94" s="78">
        <v>75</v>
      </c>
      <c r="F94" s="45">
        <f t="shared" si="1"/>
        <v>447.75</v>
      </c>
      <c r="G94" s="79"/>
    </row>
    <row r="95" s="47" customFormat="1" customHeight="1" spans="1:7">
      <c r="A95" s="76">
        <v>91</v>
      </c>
      <c r="B95" s="77" t="s">
        <v>3280</v>
      </c>
      <c r="C95" s="77" t="s">
        <v>3266</v>
      </c>
      <c r="D95" s="77">
        <v>3.41</v>
      </c>
      <c r="E95" s="78">
        <v>75</v>
      </c>
      <c r="F95" s="45">
        <f t="shared" si="1"/>
        <v>255.75</v>
      </c>
      <c r="G95" s="79"/>
    </row>
    <row r="96" s="47" customFormat="1" customHeight="1" spans="1:7">
      <c r="A96" s="76">
        <v>92</v>
      </c>
      <c r="B96" s="77" t="s">
        <v>3281</v>
      </c>
      <c r="C96" s="77" t="s">
        <v>3266</v>
      </c>
      <c r="D96" s="77">
        <v>7.34</v>
      </c>
      <c r="E96" s="78">
        <v>75</v>
      </c>
      <c r="F96" s="45">
        <f t="shared" si="1"/>
        <v>550.5</v>
      </c>
      <c r="G96" s="79"/>
    </row>
    <row r="97" s="47" customFormat="1" customHeight="1" spans="1:7">
      <c r="A97" s="76">
        <v>93</v>
      </c>
      <c r="B97" s="77" t="s">
        <v>3282</v>
      </c>
      <c r="C97" s="77" t="s">
        <v>3266</v>
      </c>
      <c r="D97" s="77">
        <v>6.19</v>
      </c>
      <c r="E97" s="78">
        <v>75</v>
      </c>
      <c r="F97" s="45">
        <f t="shared" si="1"/>
        <v>464.25</v>
      </c>
      <c r="G97" s="79"/>
    </row>
    <row r="98" s="47" customFormat="1" customHeight="1" spans="1:7">
      <c r="A98" s="76">
        <v>94</v>
      </c>
      <c r="B98" s="77" t="s">
        <v>3283</v>
      </c>
      <c r="C98" s="77" t="s">
        <v>3266</v>
      </c>
      <c r="D98" s="77">
        <v>2.56</v>
      </c>
      <c r="E98" s="78">
        <v>75</v>
      </c>
      <c r="F98" s="45">
        <f t="shared" si="1"/>
        <v>192</v>
      </c>
      <c r="G98" s="79"/>
    </row>
    <row r="99" s="47" customFormat="1" customHeight="1" spans="1:7">
      <c r="A99" s="76">
        <v>95</v>
      </c>
      <c r="B99" s="77" t="s">
        <v>3284</v>
      </c>
      <c r="C99" s="77" t="s">
        <v>3266</v>
      </c>
      <c r="D99" s="77">
        <v>8.46</v>
      </c>
      <c r="E99" s="78">
        <v>75</v>
      </c>
      <c r="F99" s="45">
        <f t="shared" si="1"/>
        <v>634.5</v>
      </c>
      <c r="G99" s="79"/>
    </row>
    <row r="100" s="47" customFormat="1" customHeight="1" spans="1:7">
      <c r="A100" s="76">
        <v>96</v>
      </c>
      <c r="B100" s="77" t="s">
        <v>3285</v>
      </c>
      <c r="C100" s="77" t="s">
        <v>3266</v>
      </c>
      <c r="D100" s="77">
        <v>3.16</v>
      </c>
      <c r="E100" s="78">
        <v>75</v>
      </c>
      <c r="F100" s="45">
        <f t="shared" si="1"/>
        <v>237</v>
      </c>
      <c r="G100" s="79"/>
    </row>
    <row r="101" s="47" customFormat="1" customHeight="1" spans="1:7">
      <c r="A101" s="76">
        <v>97</v>
      </c>
      <c r="B101" s="77" t="s">
        <v>3286</v>
      </c>
      <c r="C101" s="77" t="s">
        <v>3266</v>
      </c>
      <c r="D101" s="77">
        <v>4.47</v>
      </c>
      <c r="E101" s="78">
        <v>75</v>
      </c>
      <c r="F101" s="45">
        <f t="shared" si="1"/>
        <v>335.25</v>
      </c>
      <c r="G101" s="79"/>
    </row>
    <row r="102" s="47" customFormat="1" customHeight="1" spans="1:7">
      <c r="A102" s="76">
        <v>98</v>
      </c>
      <c r="B102" s="77" t="s">
        <v>3287</v>
      </c>
      <c r="C102" s="77" t="s">
        <v>3266</v>
      </c>
      <c r="D102" s="77">
        <v>5.68</v>
      </c>
      <c r="E102" s="78">
        <v>75</v>
      </c>
      <c r="F102" s="45">
        <f t="shared" si="1"/>
        <v>426</v>
      </c>
      <c r="G102" s="79"/>
    </row>
    <row r="103" s="47" customFormat="1" customHeight="1" spans="1:7">
      <c r="A103" s="76">
        <v>99</v>
      </c>
      <c r="B103" s="77" t="s">
        <v>3288</v>
      </c>
      <c r="C103" s="77" t="s">
        <v>3266</v>
      </c>
      <c r="D103" s="77">
        <v>2.36</v>
      </c>
      <c r="E103" s="78">
        <v>75</v>
      </c>
      <c r="F103" s="45">
        <f t="shared" si="1"/>
        <v>177</v>
      </c>
      <c r="G103" s="79"/>
    </row>
    <row r="104" s="47" customFormat="1" customHeight="1" spans="1:7">
      <c r="A104" s="76">
        <v>100</v>
      </c>
      <c r="B104" s="77" t="s">
        <v>1495</v>
      </c>
      <c r="C104" s="77" t="s">
        <v>3266</v>
      </c>
      <c r="D104" s="77">
        <v>7.22</v>
      </c>
      <c r="E104" s="78">
        <v>75</v>
      </c>
      <c r="F104" s="45">
        <f t="shared" si="1"/>
        <v>541.5</v>
      </c>
      <c r="G104" s="79"/>
    </row>
    <row r="105" s="47" customFormat="1" customHeight="1" spans="1:7">
      <c r="A105" s="76">
        <v>101</v>
      </c>
      <c r="B105" s="77" t="s">
        <v>3289</v>
      </c>
      <c r="C105" s="77" t="s">
        <v>3266</v>
      </c>
      <c r="D105" s="77">
        <v>4.13</v>
      </c>
      <c r="E105" s="78">
        <v>75</v>
      </c>
      <c r="F105" s="45">
        <f t="shared" si="1"/>
        <v>309.75</v>
      </c>
      <c r="G105" s="79"/>
    </row>
    <row r="106" s="47" customFormat="1" customHeight="1" spans="1:7">
      <c r="A106" s="76">
        <v>102</v>
      </c>
      <c r="B106" s="77" t="s">
        <v>3290</v>
      </c>
      <c r="C106" s="77" t="s">
        <v>3266</v>
      </c>
      <c r="D106" s="77">
        <v>5.26</v>
      </c>
      <c r="E106" s="78">
        <v>75</v>
      </c>
      <c r="F106" s="45">
        <f t="shared" si="1"/>
        <v>394.5</v>
      </c>
      <c r="G106" s="79"/>
    </row>
    <row r="107" s="47" customFormat="1" customHeight="1" spans="1:7">
      <c r="A107" s="76">
        <v>103</v>
      </c>
      <c r="B107" s="77" t="s">
        <v>3291</v>
      </c>
      <c r="C107" s="77" t="s">
        <v>3266</v>
      </c>
      <c r="D107" s="77">
        <v>2.49</v>
      </c>
      <c r="E107" s="78">
        <v>75</v>
      </c>
      <c r="F107" s="45">
        <f t="shared" si="1"/>
        <v>186.75</v>
      </c>
      <c r="G107" s="79"/>
    </row>
    <row r="108" s="47" customFormat="1" customHeight="1" spans="1:7">
      <c r="A108" s="76">
        <v>104</v>
      </c>
      <c r="B108" s="77" t="s">
        <v>761</v>
      </c>
      <c r="C108" s="77" t="s">
        <v>3266</v>
      </c>
      <c r="D108" s="77">
        <v>4.11</v>
      </c>
      <c r="E108" s="78">
        <v>75</v>
      </c>
      <c r="F108" s="45">
        <f t="shared" si="1"/>
        <v>308.25</v>
      </c>
      <c r="G108" s="79"/>
    </row>
    <row r="109" s="47" customFormat="1" customHeight="1" spans="1:7">
      <c r="A109" s="76">
        <v>105</v>
      </c>
      <c r="B109" s="77" t="s">
        <v>3292</v>
      </c>
      <c r="C109" s="77" t="s">
        <v>3266</v>
      </c>
      <c r="D109" s="77">
        <v>0.79</v>
      </c>
      <c r="E109" s="78">
        <v>75</v>
      </c>
      <c r="F109" s="45">
        <f t="shared" si="1"/>
        <v>59.25</v>
      </c>
      <c r="G109" s="79"/>
    </row>
    <row r="110" s="47" customFormat="1" customHeight="1" spans="1:7">
      <c r="A110" s="76">
        <v>106</v>
      </c>
      <c r="B110" s="77" t="s">
        <v>3293</v>
      </c>
      <c r="C110" s="77" t="s">
        <v>3266</v>
      </c>
      <c r="D110" s="77">
        <v>2.49</v>
      </c>
      <c r="E110" s="78">
        <v>75</v>
      </c>
      <c r="F110" s="45">
        <f t="shared" si="1"/>
        <v>186.75</v>
      </c>
      <c r="G110" s="79"/>
    </row>
    <row r="111" s="47" customFormat="1" customHeight="1" spans="1:7">
      <c r="A111" s="76">
        <v>107</v>
      </c>
      <c r="B111" s="77" t="s">
        <v>3294</v>
      </c>
      <c r="C111" s="77" t="s">
        <v>3266</v>
      </c>
      <c r="D111" s="77">
        <v>2.45</v>
      </c>
      <c r="E111" s="78">
        <v>75</v>
      </c>
      <c r="F111" s="45">
        <f t="shared" si="1"/>
        <v>183.75</v>
      </c>
      <c r="G111" s="79"/>
    </row>
    <row r="112" s="47" customFormat="1" customHeight="1" spans="1:7">
      <c r="A112" s="76">
        <v>108</v>
      </c>
      <c r="B112" s="77" t="s">
        <v>3295</v>
      </c>
      <c r="C112" s="77" t="s">
        <v>3266</v>
      </c>
      <c r="D112" s="77">
        <v>4.53</v>
      </c>
      <c r="E112" s="78">
        <v>75</v>
      </c>
      <c r="F112" s="45">
        <f t="shared" si="1"/>
        <v>339.75</v>
      </c>
      <c r="G112" s="79"/>
    </row>
    <row r="113" s="47" customFormat="1" customHeight="1" spans="1:7">
      <c r="A113" s="76">
        <v>109</v>
      </c>
      <c r="B113" s="77" t="s">
        <v>3296</v>
      </c>
      <c r="C113" s="77" t="s">
        <v>3266</v>
      </c>
      <c r="D113" s="77">
        <v>2.57</v>
      </c>
      <c r="E113" s="78">
        <v>75</v>
      </c>
      <c r="F113" s="45">
        <f t="shared" si="1"/>
        <v>192.75</v>
      </c>
      <c r="G113" s="79"/>
    </row>
    <row r="114" s="47" customFormat="1" customHeight="1" spans="1:7">
      <c r="A114" s="76">
        <v>110</v>
      </c>
      <c r="B114" s="77" t="s">
        <v>3297</v>
      </c>
      <c r="C114" s="77" t="s">
        <v>3266</v>
      </c>
      <c r="D114" s="77">
        <v>4.51</v>
      </c>
      <c r="E114" s="78">
        <v>75</v>
      </c>
      <c r="F114" s="45">
        <f t="shared" si="1"/>
        <v>338.25</v>
      </c>
      <c r="G114" s="79"/>
    </row>
    <row r="115" s="47" customFormat="1" customHeight="1" spans="1:7">
      <c r="A115" s="76">
        <v>111</v>
      </c>
      <c r="B115" s="77" t="s">
        <v>3298</v>
      </c>
      <c r="C115" s="77" t="s">
        <v>3266</v>
      </c>
      <c r="D115" s="77">
        <v>5.92</v>
      </c>
      <c r="E115" s="78">
        <v>75</v>
      </c>
      <c r="F115" s="45">
        <f t="shared" si="1"/>
        <v>444</v>
      </c>
      <c r="G115" s="79"/>
    </row>
    <row r="116" s="47" customFormat="1" customHeight="1" spans="1:7">
      <c r="A116" s="76">
        <v>112</v>
      </c>
      <c r="B116" s="77" t="s">
        <v>3299</v>
      </c>
      <c r="C116" s="77" t="s">
        <v>3266</v>
      </c>
      <c r="D116" s="77">
        <v>2.85</v>
      </c>
      <c r="E116" s="78">
        <v>75</v>
      </c>
      <c r="F116" s="45">
        <f t="shared" si="1"/>
        <v>213.75</v>
      </c>
      <c r="G116" s="79"/>
    </row>
    <row r="117" s="47" customFormat="1" customHeight="1" spans="1:7">
      <c r="A117" s="76">
        <v>113</v>
      </c>
      <c r="B117" s="77" t="s">
        <v>3300</v>
      </c>
      <c r="C117" s="77" t="s">
        <v>3266</v>
      </c>
      <c r="D117" s="77">
        <v>0.97</v>
      </c>
      <c r="E117" s="78">
        <v>75</v>
      </c>
      <c r="F117" s="45">
        <f t="shared" si="1"/>
        <v>72.75</v>
      </c>
      <c r="G117" s="79"/>
    </row>
    <row r="118" s="47" customFormat="1" customHeight="1" spans="1:7">
      <c r="A118" s="76">
        <v>114</v>
      </c>
      <c r="B118" s="77" t="s">
        <v>3301</v>
      </c>
      <c r="C118" s="77" t="s">
        <v>3266</v>
      </c>
      <c r="D118" s="77">
        <v>3.23</v>
      </c>
      <c r="E118" s="78">
        <v>75</v>
      </c>
      <c r="F118" s="45">
        <f t="shared" si="1"/>
        <v>242.25</v>
      </c>
      <c r="G118" s="79"/>
    </row>
    <row r="119" s="47" customFormat="1" customHeight="1" spans="1:7">
      <c r="A119" s="76">
        <v>115</v>
      </c>
      <c r="B119" s="77" t="s">
        <v>749</v>
      </c>
      <c r="C119" s="77" t="s">
        <v>3266</v>
      </c>
      <c r="D119" s="77">
        <v>7</v>
      </c>
      <c r="E119" s="78">
        <v>75</v>
      </c>
      <c r="F119" s="45">
        <f t="shared" si="1"/>
        <v>525</v>
      </c>
      <c r="G119" s="79"/>
    </row>
    <row r="120" s="47" customFormat="1" customHeight="1" spans="1:7">
      <c r="A120" s="76">
        <v>116</v>
      </c>
      <c r="B120" s="77" t="s">
        <v>3302</v>
      </c>
      <c r="C120" s="77" t="s">
        <v>3266</v>
      </c>
      <c r="D120" s="77">
        <v>2.6</v>
      </c>
      <c r="E120" s="78">
        <v>75</v>
      </c>
      <c r="F120" s="45">
        <f t="shared" si="1"/>
        <v>195</v>
      </c>
      <c r="G120" s="79"/>
    </row>
    <row r="121" s="47" customFormat="1" customHeight="1" spans="1:7">
      <c r="A121" s="76">
        <v>117</v>
      </c>
      <c r="B121" s="77" t="s">
        <v>3303</v>
      </c>
      <c r="C121" s="77" t="s">
        <v>3266</v>
      </c>
      <c r="D121" s="77">
        <v>5.66</v>
      </c>
      <c r="E121" s="78">
        <v>75</v>
      </c>
      <c r="F121" s="45">
        <f t="shared" si="1"/>
        <v>424.5</v>
      </c>
      <c r="G121" s="79"/>
    </row>
    <row r="122" s="47" customFormat="1" customHeight="1" spans="1:7">
      <c r="A122" s="76">
        <v>118</v>
      </c>
      <c r="B122" s="77" t="s">
        <v>3304</v>
      </c>
      <c r="C122" s="77" t="s">
        <v>3266</v>
      </c>
      <c r="D122" s="77">
        <v>2.04</v>
      </c>
      <c r="E122" s="78">
        <v>75</v>
      </c>
      <c r="F122" s="45">
        <f t="shared" si="1"/>
        <v>153</v>
      </c>
      <c r="G122" s="79"/>
    </row>
    <row r="123" s="47" customFormat="1" customHeight="1" spans="1:7">
      <c r="A123" s="76">
        <v>119</v>
      </c>
      <c r="B123" s="77" t="s">
        <v>3305</v>
      </c>
      <c r="C123" s="77" t="s">
        <v>3266</v>
      </c>
      <c r="D123" s="77">
        <v>3.44</v>
      </c>
      <c r="E123" s="78">
        <v>75</v>
      </c>
      <c r="F123" s="45">
        <f t="shared" si="1"/>
        <v>258</v>
      </c>
      <c r="G123" s="79"/>
    </row>
    <row r="124" s="47" customFormat="1" customHeight="1" spans="1:7">
      <c r="A124" s="76">
        <v>120</v>
      </c>
      <c r="B124" s="77" t="s">
        <v>3306</v>
      </c>
      <c r="C124" s="77" t="s">
        <v>3266</v>
      </c>
      <c r="D124" s="77">
        <v>1.07</v>
      </c>
      <c r="E124" s="78">
        <v>75</v>
      </c>
      <c r="F124" s="45">
        <f t="shared" si="1"/>
        <v>80.25</v>
      </c>
      <c r="G124" s="79"/>
    </row>
    <row r="125" s="47" customFormat="1" customHeight="1" spans="1:7">
      <c r="A125" s="76">
        <v>121</v>
      </c>
      <c r="B125" s="77" t="s">
        <v>3307</v>
      </c>
      <c r="C125" s="77" t="s">
        <v>3266</v>
      </c>
      <c r="D125" s="77">
        <v>0.48</v>
      </c>
      <c r="E125" s="78">
        <v>75</v>
      </c>
      <c r="F125" s="45">
        <f t="shared" si="1"/>
        <v>36</v>
      </c>
      <c r="G125" s="79"/>
    </row>
    <row r="126" s="47" customFormat="1" customHeight="1" spans="1:7">
      <c r="A126" s="76">
        <v>122</v>
      </c>
      <c r="B126" s="77" t="s">
        <v>3308</v>
      </c>
      <c r="C126" s="77" t="s">
        <v>3266</v>
      </c>
      <c r="D126" s="77">
        <v>2.05</v>
      </c>
      <c r="E126" s="78">
        <v>75</v>
      </c>
      <c r="F126" s="45">
        <f t="shared" si="1"/>
        <v>153.75</v>
      </c>
      <c r="G126" s="79"/>
    </row>
    <row r="127" s="47" customFormat="1" customHeight="1" spans="1:7">
      <c r="A127" s="76">
        <v>123</v>
      </c>
      <c r="B127" s="77" t="s">
        <v>3309</v>
      </c>
      <c r="C127" s="77" t="s">
        <v>3266</v>
      </c>
      <c r="D127" s="77">
        <v>5.92</v>
      </c>
      <c r="E127" s="78">
        <v>75</v>
      </c>
      <c r="F127" s="45">
        <f t="shared" si="1"/>
        <v>444</v>
      </c>
      <c r="G127" s="79"/>
    </row>
    <row r="128" s="47" customFormat="1" customHeight="1" spans="1:7">
      <c r="A128" s="76">
        <v>124</v>
      </c>
      <c r="B128" s="77" t="s">
        <v>1279</v>
      </c>
      <c r="C128" s="77" t="s">
        <v>3266</v>
      </c>
      <c r="D128" s="77">
        <v>3.22</v>
      </c>
      <c r="E128" s="78">
        <v>75</v>
      </c>
      <c r="F128" s="45">
        <f t="shared" si="1"/>
        <v>241.5</v>
      </c>
      <c r="G128" s="79"/>
    </row>
    <row r="129" s="47" customFormat="1" customHeight="1" spans="1:7">
      <c r="A129" s="76">
        <v>125</v>
      </c>
      <c r="B129" s="77" t="s">
        <v>3310</v>
      </c>
      <c r="C129" s="77" t="s">
        <v>3266</v>
      </c>
      <c r="D129" s="77">
        <v>3.99</v>
      </c>
      <c r="E129" s="78">
        <v>75</v>
      </c>
      <c r="F129" s="45">
        <f t="shared" si="1"/>
        <v>299.25</v>
      </c>
      <c r="G129" s="79"/>
    </row>
    <row r="130" s="47" customFormat="1" customHeight="1" spans="1:7">
      <c r="A130" s="76">
        <v>126</v>
      </c>
      <c r="B130" s="77" t="s">
        <v>1608</v>
      </c>
      <c r="C130" s="77" t="s">
        <v>3266</v>
      </c>
      <c r="D130" s="77">
        <v>2.33</v>
      </c>
      <c r="E130" s="78">
        <v>75</v>
      </c>
      <c r="F130" s="45">
        <f t="shared" si="1"/>
        <v>174.75</v>
      </c>
      <c r="G130" s="79"/>
    </row>
    <row r="131" s="47" customFormat="1" customHeight="1" spans="1:7">
      <c r="A131" s="76">
        <v>127</v>
      </c>
      <c r="B131" s="77" t="s">
        <v>3311</v>
      </c>
      <c r="C131" s="77" t="s">
        <v>3266</v>
      </c>
      <c r="D131" s="77">
        <v>1.32</v>
      </c>
      <c r="E131" s="78">
        <v>75</v>
      </c>
      <c r="F131" s="45">
        <f t="shared" si="1"/>
        <v>99</v>
      </c>
      <c r="G131" s="79"/>
    </row>
    <row r="132" s="47" customFormat="1" customHeight="1" spans="1:7">
      <c r="A132" s="76">
        <v>128</v>
      </c>
      <c r="B132" s="77" t="s">
        <v>1296</v>
      </c>
      <c r="C132" s="77" t="s">
        <v>3266</v>
      </c>
      <c r="D132" s="77">
        <v>2.03</v>
      </c>
      <c r="E132" s="78">
        <v>75</v>
      </c>
      <c r="F132" s="45">
        <f t="shared" si="1"/>
        <v>152.25</v>
      </c>
      <c r="G132" s="79"/>
    </row>
    <row r="133" s="47" customFormat="1" customHeight="1" spans="1:7">
      <c r="A133" s="76">
        <v>129</v>
      </c>
      <c r="B133" s="77" t="s">
        <v>1282</v>
      </c>
      <c r="C133" s="77" t="s">
        <v>3266</v>
      </c>
      <c r="D133" s="77">
        <v>4.79</v>
      </c>
      <c r="E133" s="78">
        <v>75</v>
      </c>
      <c r="F133" s="45">
        <f t="shared" ref="F133:F196" si="2">D133*E133</f>
        <v>359.25</v>
      </c>
      <c r="G133" s="79"/>
    </row>
    <row r="134" s="47" customFormat="1" customHeight="1" spans="1:7">
      <c r="A134" s="76">
        <v>130</v>
      </c>
      <c r="B134" s="77" t="s">
        <v>3312</v>
      </c>
      <c r="C134" s="77" t="s">
        <v>3266</v>
      </c>
      <c r="D134" s="77">
        <v>5.24</v>
      </c>
      <c r="E134" s="78">
        <v>75</v>
      </c>
      <c r="F134" s="45">
        <f t="shared" si="2"/>
        <v>393</v>
      </c>
      <c r="G134" s="79"/>
    </row>
    <row r="135" s="47" customFormat="1" customHeight="1" spans="1:7">
      <c r="A135" s="76">
        <v>131</v>
      </c>
      <c r="B135" s="77" t="s">
        <v>3313</v>
      </c>
      <c r="C135" s="77" t="s">
        <v>3266</v>
      </c>
      <c r="D135" s="77">
        <v>1.89</v>
      </c>
      <c r="E135" s="78">
        <v>75</v>
      </c>
      <c r="F135" s="45">
        <f t="shared" si="2"/>
        <v>141.75</v>
      </c>
      <c r="G135" s="79"/>
    </row>
    <row r="136" s="47" customFormat="1" customHeight="1" spans="1:7">
      <c r="A136" s="76">
        <v>132</v>
      </c>
      <c r="B136" s="77" t="s">
        <v>3314</v>
      </c>
      <c r="C136" s="77" t="s">
        <v>3266</v>
      </c>
      <c r="D136" s="77">
        <v>5.36</v>
      </c>
      <c r="E136" s="78">
        <v>75</v>
      </c>
      <c r="F136" s="45">
        <f t="shared" si="2"/>
        <v>402</v>
      </c>
      <c r="G136" s="79"/>
    </row>
    <row r="137" s="47" customFormat="1" customHeight="1" spans="1:7">
      <c r="A137" s="76">
        <v>133</v>
      </c>
      <c r="B137" s="77" t="s">
        <v>444</v>
      </c>
      <c r="C137" s="77" t="s">
        <v>3266</v>
      </c>
      <c r="D137" s="77">
        <v>1.99</v>
      </c>
      <c r="E137" s="78">
        <v>75</v>
      </c>
      <c r="F137" s="45">
        <f t="shared" si="2"/>
        <v>149.25</v>
      </c>
      <c r="G137" s="79"/>
    </row>
    <row r="138" s="47" customFormat="1" customHeight="1" spans="1:7">
      <c r="A138" s="76">
        <v>134</v>
      </c>
      <c r="B138" s="77" t="s">
        <v>3315</v>
      </c>
      <c r="C138" s="77" t="s">
        <v>3266</v>
      </c>
      <c r="D138" s="77">
        <v>1.71</v>
      </c>
      <c r="E138" s="78">
        <v>75</v>
      </c>
      <c r="F138" s="45">
        <f t="shared" si="2"/>
        <v>128.25</v>
      </c>
      <c r="G138" s="79"/>
    </row>
    <row r="139" s="47" customFormat="1" customHeight="1" spans="1:7">
      <c r="A139" s="76">
        <v>135</v>
      </c>
      <c r="B139" s="77" t="s">
        <v>3316</v>
      </c>
      <c r="C139" s="77" t="s">
        <v>3266</v>
      </c>
      <c r="D139" s="77">
        <v>1.26</v>
      </c>
      <c r="E139" s="78">
        <v>75</v>
      </c>
      <c r="F139" s="45">
        <f t="shared" si="2"/>
        <v>94.5</v>
      </c>
      <c r="G139" s="79"/>
    </row>
    <row r="140" s="47" customFormat="1" customHeight="1" spans="1:7">
      <c r="A140" s="76">
        <v>136</v>
      </c>
      <c r="B140" s="77" t="s">
        <v>3317</v>
      </c>
      <c r="C140" s="77" t="s">
        <v>3266</v>
      </c>
      <c r="D140" s="77">
        <v>0.98</v>
      </c>
      <c r="E140" s="78">
        <v>75</v>
      </c>
      <c r="F140" s="45">
        <f t="shared" si="2"/>
        <v>73.5</v>
      </c>
      <c r="G140" s="79"/>
    </row>
    <row r="141" s="47" customFormat="1" customHeight="1" spans="1:7">
      <c r="A141" s="76">
        <v>137</v>
      </c>
      <c r="B141" s="77" t="s">
        <v>3318</v>
      </c>
      <c r="C141" s="77" t="s">
        <v>3266</v>
      </c>
      <c r="D141" s="77">
        <v>0.75</v>
      </c>
      <c r="E141" s="78">
        <v>75</v>
      </c>
      <c r="F141" s="45">
        <f t="shared" si="2"/>
        <v>56.25</v>
      </c>
      <c r="G141" s="79"/>
    </row>
    <row r="142" s="47" customFormat="1" customHeight="1" spans="1:7">
      <c r="A142" s="76">
        <v>138</v>
      </c>
      <c r="B142" s="77" t="s">
        <v>3319</v>
      </c>
      <c r="C142" s="77" t="s">
        <v>3266</v>
      </c>
      <c r="D142" s="77">
        <v>1.88</v>
      </c>
      <c r="E142" s="78">
        <v>75</v>
      </c>
      <c r="F142" s="45">
        <f t="shared" si="2"/>
        <v>141</v>
      </c>
      <c r="G142" s="79"/>
    </row>
    <row r="143" s="47" customFormat="1" customHeight="1" spans="1:7">
      <c r="A143" s="76">
        <v>139</v>
      </c>
      <c r="B143" s="77" t="s">
        <v>3320</v>
      </c>
      <c r="C143" s="77" t="s">
        <v>3266</v>
      </c>
      <c r="D143" s="77">
        <v>0.68</v>
      </c>
      <c r="E143" s="78">
        <v>75</v>
      </c>
      <c r="F143" s="45">
        <f t="shared" si="2"/>
        <v>51</v>
      </c>
      <c r="G143" s="79"/>
    </row>
    <row r="144" s="47" customFormat="1" customHeight="1" spans="1:7">
      <c r="A144" s="76">
        <v>140</v>
      </c>
      <c r="B144" s="77" t="s">
        <v>3321</v>
      </c>
      <c r="C144" s="77" t="s">
        <v>3266</v>
      </c>
      <c r="D144" s="77">
        <v>0.46</v>
      </c>
      <c r="E144" s="78">
        <v>75</v>
      </c>
      <c r="F144" s="45">
        <f t="shared" si="2"/>
        <v>34.5</v>
      </c>
      <c r="G144" s="79"/>
    </row>
    <row r="145" s="47" customFormat="1" customHeight="1" spans="1:7">
      <c r="A145" s="76">
        <v>141</v>
      </c>
      <c r="B145" s="77" t="s">
        <v>3322</v>
      </c>
      <c r="C145" s="77" t="s">
        <v>3266</v>
      </c>
      <c r="D145" s="77">
        <v>1.86</v>
      </c>
      <c r="E145" s="78">
        <v>75</v>
      </c>
      <c r="F145" s="45">
        <f t="shared" si="2"/>
        <v>139.5</v>
      </c>
      <c r="G145" s="79"/>
    </row>
    <row r="146" s="47" customFormat="1" customHeight="1" spans="1:7">
      <c r="A146" s="76">
        <v>142</v>
      </c>
      <c r="B146" s="77" t="s">
        <v>1575</v>
      </c>
      <c r="C146" s="77" t="s">
        <v>3266</v>
      </c>
      <c r="D146" s="77">
        <v>1.39</v>
      </c>
      <c r="E146" s="78">
        <v>75</v>
      </c>
      <c r="F146" s="45">
        <f t="shared" si="2"/>
        <v>104.25</v>
      </c>
      <c r="G146" s="79"/>
    </row>
    <row r="147" s="47" customFormat="1" customHeight="1" spans="1:7">
      <c r="A147" s="76">
        <v>143</v>
      </c>
      <c r="B147" s="77" t="s">
        <v>3323</v>
      </c>
      <c r="C147" s="77" t="s">
        <v>3266</v>
      </c>
      <c r="D147" s="77">
        <v>0.43</v>
      </c>
      <c r="E147" s="78">
        <v>75</v>
      </c>
      <c r="F147" s="45">
        <f t="shared" si="2"/>
        <v>32.25</v>
      </c>
      <c r="G147" s="79"/>
    </row>
    <row r="148" s="47" customFormat="1" customHeight="1" spans="1:7">
      <c r="A148" s="76">
        <v>144</v>
      </c>
      <c r="B148" s="77" t="s">
        <v>3324</v>
      </c>
      <c r="C148" s="77" t="s">
        <v>3266</v>
      </c>
      <c r="D148" s="77">
        <v>0.69</v>
      </c>
      <c r="E148" s="78">
        <v>75</v>
      </c>
      <c r="F148" s="45">
        <f t="shared" si="2"/>
        <v>51.75</v>
      </c>
      <c r="G148" s="79"/>
    </row>
    <row r="149" s="47" customFormat="1" customHeight="1" spans="1:7">
      <c r="A149" s="76">
        <v>145</v>
      </c>
      <c r="B149" s="77" t="s">
        <v>3325</v>
      </c>
      <c r="C149" s="77" t="s">
        <v>3266</v>
      </c>
      <c r="D149" s="77">
        <v>1.46</v>
      </c>
      <c r="E149" s="78">
        <v>75</v>
      </c>
      <c r="F149" s="45">
        <f t="shared" si="2"/>
        <v>109.5</v>
      </c>
      <c r="G149" s="79"/>
    </row>
    <row r="150" s="47" customFormat="1" customHeight="1" spans="1:7">
      <c r="A150" s="76">
        <v>146</v>
      </c>
      <c r="B150" s="77" t="s">
        <v>3326</v>
      </c>
      <c r="C150" s="77" t="s">
        <v>3266</v>
      </c>
      <c r="D150" s="77">
        <v>2.72</v>
      </c>
      <c r="E150" s="78">
        <v>75</v>
      </c>
      <c r="F150" s="45">
        <f t="shared" si="2"/>
        <v>204</v>
      </c>
      <c r="G150" s="79"/>
    </row>
    <row r="151" s="47" customFormat="1" customHeight="1" spans="1:7">
      <c r="A151" s="76">
        <v>147</v>
      </c>
      <c r="B151" s="77" t="s">
        <v>3327</v>
      </c>
      <c r="C151" s="77" t="s">
        <v>3266</v>
      </c>
      <c r="D151" s="77">
        <v>0.98</v>
      </c>
      <c r="E151" s="78">
        <v>75</v>
      </c>
      <c r="F151" s="45">
        <f t="shared" si="2"/>
        <v>73.5</v>
      </c>
      <c r="G151" s="79"/>
    </row>
    <row r="152" s="47" customFormat="1" customHeight="1" spans="1:7">
      <c r="A152" s="76">
        <v>148</v>
      </c>
      <c r="B152" s="77" t="s">
        <v>3328</v>
      </c>
      <c r="C152" s="77" t="s">
        <v>3266</v>
      </c>
      <c r="D152" s="77">
        <v>2.62</v>
      </c>
      <c r="E152" s="78">
        <v>75</v>
      </c>
      <c r="F152" s="45">
        <f t="shared" si="2"/>
        <v>196.5</v>
      </c>
      <c r="G152" s="79"/>
    </row>
    <row r="153" s="47" customFormat="1" customHeight="1" spans="1:7">
      <c r="A153" s="76">
        <v>149</v>
      </c>
      <c r="B153" s="77" t="s">
        <v>3329</v>
      </c>
      <c r="C153" s="77" t="s">
        <v>3266</v>
      </c>
      <c r="D153" s="77">
        <v>0.67</v>
      </c>
      <c r="E153" s="78">
        <v>75</v>
      </c>
      <c r="F153" s="45">
        <f t="shared" si="2"/>
        <v>50.25</v>
      </c>
      <c r="G153" s="79"/>
    </row>
    <row r="154" s="47" customFormat="1" customHeight="1" spans="1:7">
      <c r="A154" s="76">
        <v>150</v>
      </c>
      <c r="B154" s="77" t="s">
        <v>658</v>
      </c>
      <c r="C154" s="77" t="s">
        <v>3266</v>
      </c>
      <c r="D154" s="77">
        <v>2.13</v>
      </c>
      <c r="E154" s="78">
        <v>75</v>
      </c>
      <c r="F154" s="45">
        <f t="shared" si="2"/>
        <v>159.75</v>
      </c>
      <c r="G154" s="79"/>
    </row>
    <row r="155" s="47" customFormat="1" customHeight="1" spans="1:7">
      <c r="A155" s="76">
        <v>151</v>
      </c>
      <c r="B155" s="77" t="s">
        <v>1412</v>
      </c>
      <c r="C155" s="77" t="s">
        <v>3266</v>
      </c>
      <c r="D155" s="77">
        <v>0.79</v>
      </c>
      <c r="E155" s="78">
        <v>75</v>
      </c>
      <c r="F155" s="45">
        <f t="shared" si="2"/>
        <v>59.25</v>
      </c>
      <c r="G155" s="79"/>
    </row>
    <row r="156" s="47" customFormat="1" customHeight="1" spans="1:7">
      <c r="A156" s="76">
        <v>152</v>
      </c>
      <c r="B156" s="77" t="s">
        <v>3330</v>
      </c>
      <c r="C156" s="77" t="s">
        <v>3266</v>
      </c>
      <c r="D156" s="77">
        <v>3.26</v>
      </c>
      <c r="E156" s="78">
        <v>75</v>
      </c>
      <c r="F156" s="45">
        <f t="shared" si="2"/>
        <v>244.5</v>
      </c>
      <c r="G156" s="79"/>
    </row>
    <row r="157" s="47" customFormat="1" customHeight="1" spans="1:7">
      <c r="A157" s="76">
        <v>153</v>
      </c>
      <c r="B157" s="77" t="s">
        <v>3331</v>
      </c>
      <c r="C157" s="77" t="s">
        <v>3266</v>
      </c>
      <c r="D157" s="77">
        <v>1.28</v>
      </c>
      <c r="E157" s="78">
        <v>75</v>
      </c>
      <c r="F157" s="45">
        <f t="shared" si="2"/>
        <v>96</v>
      </c>
      <c r="G157" s="79"/>
    </row>
    <row r="158" s="47" customFormat="1" customHeight="1" spans="1:7">
      <c r="A158" s="76">
        <v>154</v>
      </c>
      <c r="B158" s="77" t="s">
        <v>1423</v>
      </c>
      <c r="C158" s="77" t="s">
        <v>3266</v>
      </c>
      <c r="D158" s="77">
        <v>1.69</v>
      </c>
      <c r="E158" s="78">
        <v>75</v>
      </c>
      <c r="F158" s="45">
        <f t="shared" si="2"/>
        <v>126.75</v>
      </c>
      <c r="G158" s="79"/>
    </row>
    <row r="159" s="47" customFormat="1" customHeight="1" spans="1:7">
      <c r="A159" s="76">
        <v>155</v>
      </c>
      <c r="B159" s="77" t="s">
        <v>2469</v>
      </c>
      <c r="C159" s="77" t="s">
        <v>3266</v>
      </c>
      <c r="D159" s="77">
        <v>1.27</v>
      </c>
      <c r="E159" s="78">
        <v>75</v>
      </c>
      <c r="F159" s="45">
        <f t="shared" si="2"/>
        <v>95.25</v>
      </c>
      <c r="G159" s="79"/>
    </row>
    <row r="160" s="47" customFormat="1" customHeight="1" spans="1:7">
      <c r="A160" s="76">
        <v>156</v>
      </c>
      <c r="B160" s="77" t="s">
        <v>3332</v>
      </c>
      <c r="C160" s="77" t="s">
        <v>3266</v>
      </c>
      <c r="D160" s="77">
        <v>1.41</v>
      </c>
      <c r="E160" s="78">
        <v>75</v>
      </c>
      <c r="F160" s="45">
        <f t="shared" si="2"/>
        <v>105.75</v>
      </c>
      <c r="G160" s="79"/>
    </row>
    <row r="161" s="47" customFormat="1" customHeight="1" spans="1:7">
      <c r="A161" s="76">
        <v>157</v>
      </c>
      <c r="B161" s="77" t="s">
        <v>3333</v>
      </c>
      <c r="C161" s="77" t="s">
        <v>3266</v>
      </c>
      <c r="D161" s="77">
        <v>3.82</v>
      </c>
      <c r="E161" s="78">
        <v>75</v>
      </c>
      <c r="F161" s="45">
        <f t="shared" si="2"/>
        <v>286.5</v>
      </c>
      <c r="G161" s="79"/>
    </row>
    <row r="162" s="47" customFormat="1" customHeight="1" spans="1:7">
      <c r="A162" s="76">
        <v>158</v>
      </c>
      <c r="B162" s="77" t="s">
        <v>803</v>
      </c>
      <c r="C162" s="77" t="s">
        <v>3266</v>
      </c>
      <c r="D162" s="77">
        <v>3.93</v>
      </c>
      <c r="E162" s="78">
        <v>75</v>
      </c>
      <c r="F162" s="45">
        <f t="shared" si="2"/>
        <v>294.75</v>
      </c>
      <c r="G162" s="79"/>
    </row>
    <row r="163" s="47" customFormat="1" customHeight="1" spans="1:7">
      <c r="A163" s="76">
        <v>159</v>
      </c>
      <c r="B163" s="77" t="s">
        <v>3334</v>
      </c>
      <c r="C163" s="77" t="s">
        <v>3266</v>
      </c>
      <c r="D163" s="77">
        <v>1.87</v>
      </c>
      <c r="E163" s="78">
        <v>75</v>
      </c>
      <c r="F163" s="45">
        <f t="shared" si="2"/>
        <v>140.25</v>
      </c>
      <c r="G163" s="79"/>
    </row>
    <row r="164" s="47" customFormat="1" customHeight="1" spans="1:7">
      <c r="A164" s="76">
        <v>160</v>
      </c>
      <c r="B164" s="77" t="s">
        <v>3335</v>
      </c>
      <c r="C164" s="77" t="s">
        <v>3266</v>
      </c>
      <c r="D164" s="77">
        <v>1.98</v>
      </c>
      <c r="E164" s="78">
        <v>75</v>
      </c>
      <c r="F164" s="45">
        <f t="shared" si="2"/>
        <v>148.5</v>
      </c>
      <c r="G164" s="79"/>
    </row>
    <row r="165" s="47" customFormat="1" customHeight="1" spans="1:7">
      <c r="A165" s="76">
        <v>161</v>
      </c>
      <c r="B165" s="77" t="s">
        <v>3336</v>
      </c>
      <c r="C165" s="77" t="s">
        <v>3266</v>
      </c>
      <c r="D165" s="77">
        <v>4.36</v>
      </c>
      <c r="E165" s="78">
        <v>75</v>
      </c>
      <c r="F165" s="45">
        <f t="shared" si="2"/>
        <v>327</v>
      </c>
      <c r="G165" s="79"/>
    </row>
    <row r="166" s="47" customFormat="1" customHeight="1" spans="1:7">
      <c r="A166" s="76">
        <v>162</v>
      </c>
      <c r="B166" s="77" t="s">
        <v>3337</v>
      </c>
      <c r="C166" s="77" t="s">
        <v>3266</v>
      </c>
      <c r="D166" s="77">
        <v>2.03</v>
      </c>
      <c r="E166" s="78">
        <v>75</v>
      </c>
      <c r="F166" s="45">
        <f t="shared" si="2"/>
        <v>152.25</v>
      </c>
      <c r="G166" s="79"/>
    </row>
    <row r="167" s="47" customFormat="1" customHeight="1" spans="1:7">
      <c r="A167" s="76">
        <v>163</v>
      </c>
      <c r="B167" s="77" t="s">
        <v>3338</v>
      </c>
      <c r="C167" s="77" t="s">
        <v>3266</v>
      </c>
      <c r="D167" s="77">
        <v>1.16</v>
      </c>
      <c r="E167" s="78">
        <v>75</v>
      </c>
      <c r="F167" s="45">
        <f t="shared" si="2"/>
        <v>87</v>
      </c>
      <c r="G167" s="79"/>
    </row>
    <row r="168" s="47" customFormat="1" customHeight="1" spans="1:7">
      <c r="A168" s="76">
        <v>164</v>
      </c>
      <c r="B168" s="77" t="s">
        <v>3339</v>
      </c>
      <c r="C168" s="77" t="s">
        <v>3266</v>
      </c>
      <c r="D168" s="77">
        <v>3.86</v>
      </c>
      <c r="E168" s="78">
        <v>75</v>
      </c>
      <c r="F168" s="45">
        <f t="shared" si="2"/>
        <v>289.5</v>
      </c>
      <c r="G168" s="79"/>
    </row>
    <row r="169" s="47" customFormat="1" customHeight="1" spans="1:7">
      <c r="A169" s="76">
        <v>165</v>
      </c>
      <c r="B169" s="77" t="s">
        <v>3340</v>
      </c>
      <c r="C169" s="77" t="s">
        <v>3266</v>
      </c>
      <c r="D169" s="77">
        <v>0.83</v>
      </c>
      <c r="E169" s="78">
        <v>75</v>
      </c>
      <c r="F169" s="45">
        <f t="shared" si="2"/>
        <v>62.25</v>
      </c>
      <c r="G169" s="79"/>
    </row>
    <row r="170" s="47" customFormat="1" customHeight="1" spans="1:7">
      <c r="A170" s="76">
        <v>166</v>
      </c>
      <c r="B170" s="77" t="s">
        <v>3341</v>
      </c>
      <c r="C170" s="77" t="s">
        <v>3266</v>
      </c>
      <c r="D170" s="77">
        <v>2.24</v>
      </c>
      <c r="E170" s="78">
        <v>75</v>
      </c>
      <c r="F170" s="45">
        <f t="shared" si="2"/>
        <v>168</v>
      </c>
      <c r="G170" s="79"/>
    </row>
    <row r="171" s="47" customFormat="1" customHeight="1" spans="1:7">
      <c r="A171" s="76">
        <v>167</v>
      </c>
      <c r="B171" s="77" t="s">
        <v>3342</v>
      </c>
      <c r="C171" s="77" t="s">
        <v>3266</v>
      </c>
      <c r="D171" s="77">
        <v>0.61</v>
      </c>
      <c r="E171" s="78">
        <v>75</v>
      </c>
      <c r="F171" s="45">
        <f t="shared" si="2"/>
        <v>45.75</v>
      </c>
      <c r="G171" s="79"/>
    </row>
    <row r="172" s="47" customFormat="1" customHeight="1" spans="1:7">
      <c r="A172" s="76">
        <v>168</v>
      </c>
      <c r="B172" s="77" t="s">
        <v>3343</v>
      </c>
      <c r="C172" s="77" t="s">
        <v>3266</v>
      </c>
      <c r="D172" s="77">
        <v>1.07</v>
      </c>
      <c r="E172" s="78">
        <v>75</v>
      </c>
      <c r="F172" s="45">
        <f t="shared" si="2"/>
        <v>80.25</v>
      </c>
      <c r="G172" s="79"/>
    </row>
    <row r="173" s="47" customFormat="1" customHeight="1" spans="1:7">
      <c r="A173" s="76">
        <v>169</v>
      </c>
      <c r="B173" s="77" t="s">
        <v>1503</v>
      </c>
      <c r="C173" s="77" t="s">
        <v>3266</v>
      </c>
      <c r="D173" s="77">
        <v>4.07</v>
      </c>
      <c r="E173" s="78">
        <v>75</v>
      </c>
      <c r="F173" s="45">
        <f t="shared" si="2"/>
        <v>305.25</v>
      </c>
      <c r="G173" s="79"/>
    </row>
    <row r="174" s="47" customFormat="1" customHeight="1" spans="1:7">
      <c r="A174" s="76">
        <v>170</v>
      </c>
      <c r="B174" s="77" t="s">
        <v>3344</v>
      </c>
      <c r="C174" s="77" t="s">
        <v>3266</v>
      </c>
      <c r="D174" s="77">
        <v>0.5</v>
      </c>
      <c r="E174" s="78">
        <v>75</v>
      </c>
      <c r="F174" s="45">
        <f t="shared" si="2"/>
        <v>37.5</v>
      </c>
      <c r="G174" s="79"/>
    </row>
    <row r="175" s="47" customFormat="1" customHeight="1" spans="1:7">
      <c r="A175" s="76">
        <v>171</v>
      </c>
      <c r="B175" s="77" t="s">
        <v>3345</v>
      </c>
      <c r="C175" s="77" t="s">
        <v>3266</v>
      </c>
      <c r="D175" s="77">
        <v>2.88</v>
      </c>
      <c r="E175" s="78">
        <v>75</v>
      </c>
      <c r="F175" s="45">
        <f t="shared" si="2"/>
        <v>216</v>
      </c>
      <c r="G175" s="79"/>
    </row>
    <row r="176" s="47" customFormat="1" customHeight="1" spans="1:7">
      <c r="A176" s="76">
        <v>172</v>
      </c>
      <c r="B176" s="77" t="s">
        <v>3346</v>
      </c>
      <c r="C176" s="77" t="s">
        <v>3266</v>
      </c>
      <c r="D176" s="77">
        <v>1.33</v>
      </c>
      <c r="E176" s="78">
        <v>75</v>
      </c>
      <c r="F176" s="45">
        <f t="shared" si="2"/>
        <v>99.75</v>
      </c>
      <c r="G176" s="79"/>
    </row>
    <row r="177" s="47" customFormat="1" customHeight="1" spans="1:7">
      <c r="A177" s="76">
        <v>173</v>
      </c>
      <c r="B177" s="77" t="s">
        <v>3347</v>
      </c>
      <c r="C177" s="77" t="s">
        <v>3266</v>
      </c>
      <c r="D177" s="77">
        <v>0.78</v>
      </c>
      <c r="E177" s="78">
        <v>75</v>
      </c>
      <c r="F177" s="45">
        <f t="shared" si="2"/>
        <v>58.5</v>
      </c>
      <c r="G177" s="79"/>
    </row>
    <row r="178" s="47" customFormat="1" customHeight="1" spans="1:7">
      <c r="A178" s="76">
        <v>174</v>
      </c>
      <c r="B178" s="77" t="s">
        <v>3348</v>
      </c>
      <c r="C178" s="77" t="s">
        <v>3349</v>
      </c>
      <c r="D178" s="77">
        <v>1.46</v>
      </c>
      <c r="E178" s="78">
        <v>75</v>
      </c>
      <c r="F178" s="45">
        <f t="shared" si="2"/>
        <v>109.5</v>
      </c>
      <c r="G178" s="79"/>
    </row>
    <row r="179" s="47" customFormat="1" customHeight="1" spans="1:7">
      <c r="A179" s="76">
        <v>175</v>
      </c>
      <c r="B179" s="77" t="s">
        <v>3350</v>
      </c>
      <c r="C179" s="77" t="s">
        <v>3349</v>
      </c>
      <c r="D179" s="77">
        <v>0.63</v>
      </c>
      <c r="E179" s="78">
        <v>75</v>
      </c>
      <c r="F179" s="45">
        <f t="shared" si="2"/>
        <v>47.25</v>
      </c>
      <c r="G179" s="79"/>
    </row>
    <row r="180" s="47" customFormat="1" customHeight="1" spans="1:7">
      <c r="A180" s="76">
        <v>176</v>
      </c>
      <c r="B180" s="77" t="s">
        <v>3351</v>
      </c>
      <c r="C180" s="77" t="s">
        <v>3349</v>
      </c>
      <c r="D180" s="77">
        <v>2.86</v>
      </c>
      <c r="E180" s="78">
        <v>75</v>
      </c>
      <c r="F180" s="45">
        <f t="shared" si="2"/>
        <v>214.5</v>
      </c>
      <c r="G180" s="79"/>
    </row>
    <row r="181" s="47" customFormat="1" customHeight="1" spans="1:7">
      <c r="A181" s="76">
        <v>177</v>
      </c>
      <c r="B181" s="77" t="s">
        <v>3352</v>
      </c>
      <c r="C181" s="77" t="s">
        <v>3349</v>
      </c>
      <c r="D181" s="77">
        <v>0.66</v>
      </c>
      <c r="E181" s="78">
        <v>75</v>
      </c>
      <c r="F181" s="45">
        <f t="shared" si="2"/>
        <v>49.5</v>
      </c>
      <c r="G181" s="79"/>
    </row>
    <row r="182" s="47" customFormat="1" customHeight="1" spans="1:7">
      <c r="A182" s="76">
        <v>178</v>
      </c>
      <c r="B182" s="77" t="s">
        <v>3353</v>
      </c>
      <c r="C182" s="77" t="s">
        <v>3349</v>
      </c>
      <c r="D182" s="77">
        <v>0.34</v>
      </c>
      <c r="E182" s="78">
        <v>75</v>
      </c>
      <c r="F182" s="45">
        <f t="shared" si="2"/>
        <v>25.5</v>
      </c>
      <c r="G182" s="79"/>
    </row>
    <row r="183" s="47" customFormat="1" customHeight="1" spans="1:7">
      <c r="A183" s="76">
        <v>179</v>
      </c>
      <c r="B183" s="77" t="s">
        <v>2629</v>
      </c>
      <c r="C183" s="77" t="s">
        <v>3349</v>
      </c>
      <c r="D183" s="77">
        <v>0.36</v>
      </c>
      <c r="E183" s="78">
        <v>75</v>
      </c>
      <c r="F183" s="45">
        <f t="shared" si="2"/>
        <v>27</v>
      </c>
      <c r="G183" s="79"/>
    </row>
    <row r="184" s="47" customFormat="1" customHeight="1" spans="1:7">
      <c r="A184" s="76">
        <v>180</v>
      </c>
      <c r="B184" s="77" t="s">
        <v>3354</v>
      </c>
      <c r="C184" s="77" t="s">
        <v>3349</v>
      </c>
      <c r="D184" s="77">
        <v>0.35</v>
      </c>
      <c r="E184" s="78">
        <v>75</v>
      </c>
      <c r="F184" s="45">
        <f t="shared" si="2"/>
        <v>26.25</v>
      </c>
      <c r="G184" s="79"/>
    </row>
    <row r="185" s="47" customFormat="1" customHeight="1" spans="1:7">
      <c r="A185" s="76">
        <v>181</v>
      </c>
      <c r="B185" s="77" t="s">
        <v>3355</v>
      </c>
      <c r="C185" s="77" t="s">
        <v>3349</v>
      </c>
      <c r="D185" s="77">
        <v>1.11</v>
      </c>
      <c r="E185" s="78">
        <v>75</v>
      </c>
      <c r="F185" s="45">
        <f t="shared" si="2"/>
        <v>83.25</v>
      </c>
      <c r="G185" s="79"/>
    </row>
    <row r="186" s="47" customFormat="1" customHeight="1" spans="1:7">
      <c r="A186" s="76">
        <v>182</v>
      </c>
      <c r="B186" s="77" t="s">
        <v>3356</v>
      </c>
      <c r="C186" s="77" t="s">
        <v>3349</v>
      </c>
      <c r="D186" s="77">
        <v>0.2</v>
      </c>
      <c r="E186" s="78">
        <v>75</v>
      </c>
      <c r="F186" s="45">
        <f t="shared" si="2"/>
        <v>15</v>
      </c>
      <c r="G186" s="79"/>
    </row>
    <row r="187" s="47" customFormat="1" customHeight="1" spans="1:7">
      <c r="A187" s="76">
        <v>183</v>
      </c>
      <c r="B187" s="77" t="s">
        <v>3357</v>
      </c>
      <c r="C187" s="77" t="s">
        <v>3349</v>
      </c>
      <c r="D187" s="77">
        <v>0.15</v>
      </c>
      <c r="E187" s="78">
        <v>75</v>
      </c>
      <c r="F187" s="45">
        <f t="shared" si="2"/>
        <v>11.25</v>
      </c>
      <c r="G187" s="79"/>
    </row>
    <row r="188" s="47" customFormat="1" customHeight="1" spans="1:7">
      <c r="A188" s="76">
        <v>184</v>
      </c>
      <c r="B188" s="77" t="s">
        <v>1212</v>
      </c>
      <c r="C188" s="77" t="s">
        <v>3349</v>
      </c>
      <c r="D188" s="77">
        <v>2.35</v>
      </c>
      <c r="E188" s="78">
        <v>75</v>
      </c>
      <c r="F188" s="45">
        <f t="shared" si="2"/>
        <v>176.25</v>
      </c>
      <c r="G188" s="79"/>
    </row>
    <row r="189" s="47" customFormat="1" customHeight="1" spans="1:7">
      <c r="A189" s="76">
        <v>185</v>
      </c>
      <c r="B189" s="77" t="s">
        <v>3358</v>
      </c>
      <c r="C189" s="77" t="s">
        <v>3349</v>
      </c>
      <c r="D189" s="77">
        <v>0.39</v>
      </c>
      <c r="E189" s="78">
        <v>75</v>
      </c>
      <c r="F189" s="45">
        <f t="shared" si="2"/>
        <v>29.25</v>
      </c>
      <c r="G189" s="79"/>
    </row>
    <row r="190" s="47" customFormat="1" customHeight="1" spans="1:7">
      <c r="A190" s="76">
        <v>186</v>
      </c>
      <c r="B190" s="77" t="s">
        <v>3359</v>
      </c>
      <c r="C190" s="77" t="s">
        <v>3360</v>
      </c>
      <c r="D190" s="77">
        <v>3.92</v>
      </c>
      <c r="E190" s="78">
        <v>75</v>
      </c>
      <c r="F190" s="45">
        <f t="shared" si="2"/>
        <v>294</v>
      </c>
      <c r="G190" s="79"/>
    </row>
    <row r="191" s="47" customFormat="1" customHeight="1" spans="1:7">
      <c r="A191" s="76">
        <v>187</v>
      </c>
      <c r="B191" s="77" t="s">
        <v>3361</v>
      </c>
      <c r="C191" s="77" t="s">
        <v>3360</v>
      </c>
      <c r="D191" s="77">
        <v>11.66</v>
      </c>
      <c r="E191" s="78">
        <v>75</v>
      </c>
      <c r="F191" s="45">
        <f t="shared" si="2"/>
        <v>874.5</v>
      </c>
      <c r="G191" s="81" t="s">
        <v>3362</v>
      </c>
    </row>
    <row r="192" s="47" customFormat="1" customHeight="1" spans="1:7">
      <c r="A192" s="76">
        <v>188</v>
      </c>
      <c r="B192" s="77" t="s">
        <v>3363</v>
      </c>
      <c r="C192" s="77" t="s">
        <v>3360</v>
      </c>
      <c r="D192" s="77">
        <v>2.01</v>
      </c>
      <c r="E192" s="78">
        <v>75</v>
      </c>
      <c r="F192" s="45">
        <f t="shared" si="2"/>
        <v>150.75</v>
      </c>
      <c r="G192" s="79"/>
    </row>
    <row r="193" s="47" customFormat="1" customHeight="1" spans="1:7">
      <c r="A193" s="76">
        <v>189</v>
      </c>
      <c r="B193" s="77" t="s">
        <v>3364</v>
      </c>
      <c r="C193" s="77" t="s">
        <v>3360</v>
      </c>
      <c r="D193" s="77">
        <v>2.02</v>
      </c>
      <c r="E193" s="78">
        <v>75</v>
      </c>
      <c r="F193" s="45">
        <f t="shared" si="2"/>
        <v>151.5</v>
      </c>
      <c r="G193" s="79"/>
    </row>
    <row r="194" s="47" customFormat="1" customHeight="1" spans="1:7">
      <c r="A194" s="76">
        <v>190</v>
      </c>
      <c r="B194" s="77" t="s">
        <v>3365</v>
      </c>
      <c r="C194" s="77" t="s">
        <v>3360</v>
      </c>
      <c r="D194" s="77">
        <v>0.49</v>
      </c>
      <c r="E194" s="78">
        <v>75</v>
      </c>
      <c r="F194" s="45">
        <f t="shared" si="2"/>
        <v>36.75</v>
      </c>
      <c r="G194" s="79"/>
    </row>
    <row r="195" s="47" customFormat="1" customHeight="1" spans="1:7">
      <c r="A195" s="76">
        <v>191</v>
      </c>
      <c r="B195" s="77" t="s">
        <v>3366</v>
      </c>
      <c r="C195" s="77" t="s">
        <v>3360</v>
      </c>
      <c r="D195" s="77">
        <v>0.42</v>
      </c>
      <c r="E195" s="78">
        <v>75</v>
      </c>
      <c r="F195" s="45">
        <f t="shared" si="2"/>
        <v>31.5</v>
      </c>
      <c r="G195" s="79"/>
    </row>
    <row r="196" s="47" customFormat="1" customHeight="1" spans="1:7">
      <c r="A196" s="76">
        <v>192</v>
      </c>
      <c r="B196" s="77" t="s">
        <v>1331</v>
      </c>
      <c r="C196" s="77" t="s">
        <v>3360</v>
      </c>
      <c r="D196" s="77">
        <v>5.7</v>
      </c>
      <c r="E196" s="78">
        <v>75</v>
      </c>
      <c r="F196" s="45">
        <f t="shared" si="2"/>
        <v>427.5</v>
      </c>
      <c r="G196" s="79"/>
    </row>
    <row r="197" s="47" customFormat="1" customHeight="1" spans="1:7">
      <c r="A197" s="76">
        <v>193</v>
      </c>
      <c r="B197" s="77" t="s">
        <v>760</v>
      </c>
      <c r="C197" s="77" t="s">
        <v>3360</v>
      </c>
      <c r="D197" s="77">
        <v>1.56</v>
      </c>
      <c r="E197" s="78">
        <v>75</v>
      </c>
      <c r="F197" s="45">
        <f t="shared" ref="F197:F260" si="3">D197*E197</f>
        <v>117</v>
      </c>
      <c r="G197" s="79"/>
    </row>
    <row r="198" s="47" customFormat="1" customHeight="1" spans="1:7">
      <c r="A198" s="76">
        <v>194</v>
      </c>
      <c r="B198" s="77" t="s">
        <v>3367</v>
      </c>
      <c r="C198" s="77" t="s">
        <v>3360</v>
      </c>
      <c r="D198" s="77">
        <v>2.71</v>
      </c>
      <c r="E198" s="78">
        <v>75</v>
      </c>
      <c r="F198" s="45">
        <f t="shared" si="3"/>
        <v>203.25</v>
      </c>
      <c r="G198" s="79"/>
    </row>
    <row r="199" s="47" customFormat="1" customHeight="1" spans="1:7">
      <c r="A199" s="76">
        <v>195</v>
      </c>
      <c r="B199" s="77" t="s">
        <v>1399</v>
      </c>
      <c r="C199" s="77" t="s">
        <v>3360</v>
      </c>
      <c r="D199" s="77">
        <v>1.01</v>
      </c>
      <c r="E199" s="78">
        <v>75</v>
      </c>
      <c r="F199" s="45">
        <f t="shared" si="3"/>
        <v>75.75</v>
      </c>
      <c r="G199" s="79"/>
    </row>
    <row r="200" s="47" customFormat="1" customHeight="1" spans="1:7">
      <c r="A200" s="76">
        <v>196</v>
      </c>
      <c r="B200" s="77" t="s">
        <v>3368</v>
      </c>
      <c r="C200" s="77" t="s">
        <v>3360</v>
      </c>
      <c r="D200" s="77">
        <v>9.09</v>
      </c>
      <c r="E200" s="78">
        <v>75</v>
      </c>
      <c r="F200" s="45">
        <f t="shared" si="3"/>
        <v>681.75</v>
      </c>
      <c r="G200" s="79"/>
    </row>
    <row r="201" s="47" customFormat="1" customHeight="1" spans="1:7">
      <c r="A201" s="76">
        <v>197</v>
      </c>
      <c r="B201" s="77" t="s">
        <v>866</v>
      </c>
      <c r="C201" s="77" t="s">
        <v>3360</v>
      </c>
      <c r="D201" s="77">
        <v>4.48</v>
      </c>
      <c r="E201" s="78">
        <v>75</v>
      </c>
      <c r="F201" s="45">
        <f t="shared" si="3"/>
        <v>336</v>
      </c>
      <c r="G201" s="79"/>
    </row>
    <row r="202" s="47" customFormat="1" customHeight="1" spans="1:7">
      <c r="A202" s="76">
        <v>198</v>
      </c>
      <c r="B202" s="77" t="s">
        <v>3369</v>
      </c>
      <c r="C202" s="77" t="s">
        <v>3360</v>
      </c>
      <c r="D202" s="77">
        <v>10.38</v>
      </c>
      <c r="E202" s="78">
        <v>75</v>
      </c>
      <c r="F202" s="45">
        <f t="shared" si="3"/>
        <v>778.5</v>
      </c>
      <c r="G202" s="79"/>
    </row>
    <row r="203" s="47" customFormat="1" customHeight="1" spans="1:7">
      <c r="A203" s="76">
        <v>199</v>
      </c>
      <c r="B203" s="77" t="s">
        <v>3370</v>
      </c>
      <c r="C203" s="77" t="s">
        <v>3360</v>
      </c>
      <c r="D203" s="77">
        <v>0.98</v>
      </c>
      <c r="E203" s="78">
        <v>75</v>
      </c>
      <c r="F203" s="45">
        <f t="shared" si="3"/>
        <v>73.5</v>
      </c>
      <c r="G203" s="79"/>
    </row>
    <row r="204" s="47" customFormat="1" customHeight="1" spans="1:7">
      <c r="A204" s="76">
        <v>200</v>
      </c>
      <c r="B204" s="77" t="s">
        <v>3371</v>
      </c>
      <c r="C204" s="77" t="s">
        <v>3360</v>
      </c>
      <c r="D204" s="77">
        <v>4.75</v>
      </c>
      <c r="E204" s="78">
        <v>75</v>
      </c>
      <c r="F204" s="45">
        <f t="shared" si="3"/>
        <v>356.25</v>
      </c>
      <c r="G204" s="79"/>
    </row>
    <row r="205" s="47" customFormat="1" customHeight="1" spans="1:7">
      <c r="A205" s="76">
        <v>201</v>
      </c>
      <c r="B205" s="77" t="s">
        <v>3372</v>
      </c>
      <c r="C205" s="77" t="s">
        <v>3360</v>
      </c>
      <c r="D205" s="77">
        <v>2.17</v>
      </c>
      <c r="E205" s="78">
        <v>75</v>
      </c>
      <c r="F205" s="45">
        <f t="shared" si="3"/>
        <v>162.75</v>
      </c>
      <c r="G205" s="79"/>
    </row>
    <row r="206" s="47" customFormat="1" customHeight="1" spans="1:7">
      <c r="A206" s="76">
        <v>202</v>
      </c>
      <c r="B206" s="77" t="s">
        <v>3373</v>
      </c>
      <c r="C206" s="77" t="s">
        <v>3360</v>
      </c>
      <c r="D206" s="77">
        <v>5.06</v>
      </c>
      <c r="E206" s="78">
        <v>75</v>
      </c>
      <c r="F206" s="45">
        <f t="shared" si="3"/>
        <v>379.5</v>
      </c>
      <c r="G206" s="79"/>
    </row>
    <row r="207" s="47" customFormat="1" customHeight="1" spans="1:7">
      <c r="A207" s="76">
        <v>203</v>
      </c>
      <c r="B207" s="77" t="s">
        <v>3374</v>
      </c>
      <c r="C207" s="77" t="s">
        <v>3360</v>
      </c>
      <c r="D207" s="77">
        <v>6.58</v>
      </c>
      <c r="E207" s="78">
        <v>75</v>
      </c>
      <c r="F207" s="45">
        <f t="shared" si="3"/>
        <v>493.5</v>
      </c>
      <c r="G207" s="79"/>
    </row>
    <row r="208" s="47" customFormat="1" customHeight="1" spans="1:7">
      <c r="A208" s="76">
        <v>204</v>
      </c>
      <c r="B208" s="77" t="s">
        <v>3375</v>
      </c>
      <c r="C208" s="77" t="s">
        <v>3360</v>
      </c>
      <c r="D208" s="77">
        <v>5.37</v>
      </c>
      <c r="E208" s="78">
        <v>75</v>
      </c>
      <c r="F208" s="45">
        <f t="shared" si="3"/>
        <v>402.75</v>
      </c>
      <c r="G208" s="79"/>
    </row>
    <row r="209" s="47" customFormat="1" customHeight="1" spans="1:7">
      <c r="A209" s="76">
        <v>205</v>
      </c>
      <c r="B209" s="77" t="s">
        <v>3376</v>
      </c>
      <c r="C209" s="77" t="s">
        <v>3360</v>
      </c>
      <c r="D209" s="77">
        <v>5.58</v>
      </c>
      <c r="E209" s="78">
        <v>75</v>
      </c>
      <c r="F209" s="45">
        <f t="shared" si="3"/>
        <v>418.5</v>
      </c>
      <c r="G209" s="79"/>
    </row>
    <row r="210" s="47" customFormat="1" customHeight="1" spans="1:7">
      <c r="A210" s="76">
        <v>206</v>
      </c>
      <c r="B210" s="77" t="s">
        <v>3377</v>
      </c>
      <c r="C210" s="77" t="s">
        <v>3360</v>
      </c>
      <c r="D210" s="77">
        <v>3.21</v>
      </c>
      <c r="E210" s="78">
        <v>75</v>
      </c>
      <c r="F210" s="45">
        <f t="shared" si="3"/>
        <v>240.75</v>
      </c>
      <c r="G210" s="79"/>
    </row>
    <row r="211" s="47" customFormat="1" customHeight="1" spans="1:7">
      <c r="A211" s="76">
        <v>207</v>
      </c>
      <c r="B211" s="77" t="s">
        <v>1218</v>
      </c>
      <c r="C211" s="77" t="s">
        <v>3360</v>
      </c>
      <c r="D211" s="77">
        <v>0.68</v>
      </c>
      <c r="E211" s="78">
        <v>75</v>
      </c>
      <c r="F211" s="45">
        <f t="shared" si="3"/>
        <v>51</v>
      </c>
      <c r="G211" s="79"/>
    </row>
    <row r="212" s="47" customFormat="1" customHeight="1" spans="1:7">
      <c r="A212" s="76">
        <v>208</v>
      </c>
      <c r="B212" s="77" t="s">
        <v>3378</v>
      </c>
      <c r="C212" s="77" t="s">
        <v>3360</v>
      </c>
      <c r="D212" s="77">
        <v>0.36</v>
      </c>
      <c r="E212" s="78">
        <v>75</v>
      </c>
      <c r="F212" s="45">
        <f t="shared" si="3"/>
        <v>27</v>
      </c>
      <c r="G212" s="79"/>
    </row>
    <row r="213" s="47" customFormat="1" customHeight="1" spans="1:7">
      <c r="A213" s="76">
        <v>209</v>
      </c>
      <c r="B213" s="77" t="s">
        <v>3379</v>
      </c>
      <c r="C213" s="77" t="s">
        <v>3360</v>
      </c>
      <c r="D213" s="77">
        <v>4.95</v>
      </c>
      <c r="E213" s="78">
        <v>75</v>
      </c>
      <c r="F213" s="45">
        <f t="shared" si="3"/>
        <v>371.25</v>
      </c>
      <c r="G213" s="79"/>
    </row>
    <row r="214" s="47" customFormat="1" customHeight="1" spans="1:7">
      <c r="A214" s="76">
        <v>210</v>
      </c>
      <c r="B214" s="77" t="s">
        <v>3380</v>
      </c>
      <c r="C214" s="77" t="s">
        <v>3360</v>
      </c>
      <c r="D214" s="77">
        <v>4.67</v>
      </c>
      <c r="E214" s="78">
        <v>75</v>
      </c>
      <c r="F214" s="45">
        <f t="shared" si="3"/>
        <v>350.25</v>
      </c>
      <c r="G214" s="79"/>
    </row>
    <row r="215" s="47" customFormat="1" customHeight="1" spans="1:7">
      <c r="A215" s="76">
        <v>211</v>
      </c>
      <c r="B215" s="77" t="s">
        <v>3381</v>
      </c>
      <c r="C215" s="77" t="s">
        <v>3360</v>
      </c>
      <c r="D215" s="77">
        <v>5.64</v>
      </c>
      <c r="E215" s="78">
        <v>75</v>
      </c>
      <c r="F215" s="45">
        <f t="shared" si="3"/>
        <v>423</v>
      </c>
      <c r="G215" s="79"/>
    </row>
    <row r="216" s="47" customFormat="1" customHeight="1" spans="1:7">
      <c r="A216" s="76">
        <v>212</v>
      </c>
      <c r="B216" s="77" t="s">
        <v>3382</v>
      </c>
      <c r="C216" s="77" t="s">
        <v>3360</v>
      </c>
      <c r="D216" s="77">
        <v>0.86</v>
      </c>
      <c r="E216" s="78">
        <v>75</v>
      </c>
      <c r="F216" s="45">
        <f t="shared" si="3"/>
        <v>64.5</v>
      </c>
      <c r="G216" s="79"/>
    </row>
    <row r="217" s="47" customFormat="1" customHeight="1" spans="1:7">
      <c r="A217" s="76">
        <v>213</v>
      </c>
      <c r="B217" s="77" t="s">
        <v>3383</v>
      </c>
      <c r="C217" s="77" t="s">
        <v>3360</v>
      </c>
      <c r="D217" s="77">
        <v>7.91</v>
      </c>
      <c r="E217" s="78">
        <v>75</v>
      </c>
      <c r="F217" s="45">
        <f t="shared" si="3"/>
        <v>593.25</v>
      </c>
      <c r="G217" s="79"/>
    </row>
    <row r="218" s="47" customFormat="1" customHeight="1" spans="1:7">
      <c r="A218" s="76">
        <v>214</v>
      </c>
      <c r="B218" s="77" t="s">
        <v>3384</v>
      </c>
      <c r="C218" s="77" t="s">
        <v>3360</v>
      </c>
      <c r="D218" s="77">
        <v>3.35</v>
      </c>
      <c r="E218" s="78">
        <v>75</v>
      </c>
      <c r="F218" s="45">
        <f t="shared" si="3"/>
        <v>251.25</v>
      </c>
      <c r="G218" s="79"/>
    </row>
    <row r="219" s="47" customFormat="1" customHeight="1" spans="1:7">
      <c r="A219" s="76">
        <v>215</v>
      </c>
      <c r="B219" s="77" t="s">
        <v>1210</v>
      </c>
      <c r="C219" s="77" t="s">
        <v>3360</v>
      </c>
      <c r="D219" s="77">
        <v>7.17</v>
      </c>
      <c r="E219" s="78">
        <v>75</v>
      </c>
      <c r="F219" s="45">
        <f t="shared" si="3"/>
        <v>537.75</v>
      </c>
      <c r="G219" s="79"/>
    </row>
    <row r="220" s="47" customFormat="1" customHeight="1" spans="1:7">
      <c r="A220" s="76">
        <v>216</v>
      </c>
      <c r="B220" s="77" t="s">
        <v>1296</v>
      </c>
      <c r="C220" s="77" t="s">
        <v>3360</v>
      </c>
      <c r="D220" s="77">
        <v>1.57</v>
      </c>
      <c r="E220" s="78">
        <v>75</v>
      </c>
      <c r="F220" s="45">
        <f t="shared" si="3"/>
        <v>117.75</v>
      </c>
      <c r="G220" s="79"/>
    </row>
    <row r="221" s="47" customFormat="1" customHeight="1" spans="1:7">
      <c r="A221" s="76">
        <v>217</v>
      </c>
      <c r="B221" s="77" t="s">
        <v>3385</v>
      </c>
      <c r="C221" s="77" t="s">
        <v>3360</v>
      </c>
      <c r="D221" s="77">
        <v>4.72</v>
      </c>
      <c r="E221" s="78">
        <v>75</v>
      </c>
      <c r="F221" s="45">
        <f t="shared" si="3"/>
        <v>354</v>
      </c>
      <c r="G221" s="79"/>
    </row>
    <row r="222" s="47" customFormat="1" customHeight="1" spans="1:7">
      <c r="A222" s="76">
        <v>218</v>
      </c>
      <c r="B222" s="77" t="s">
        <v>758</v>
      </c>
      <c r="C222" s="77" t="s">
        <v>3360</v>
      </c>
      <c r="D222" s="77">
        <v>8.06</v>
      </c>
      <c r="E222" s="78">
        <v>75</v>
      </c>
      <c r="F222" s="45">
        <f t="shared" si="3"/>
        <v>604.5</v>
      </c>
      <c r="G222" s="79"/>
    </row>
    <row r="223" s="47" customFormat="1" customHeight="1" spans="1:7">
      <c r="A223" s="76">
        <v>219</v>
      </c>
      <c r="B223" s="77" t="s">
        <v>1326</v>
      </c>
      <c r="C223" s="77" t="s">
        <v>3360</v>
      </c>
      <c r="D223" s="77">
        <v>0.75</v>
      </c>
      <c r="E223" s="78">
        <v>75</v>
      </c>
      <c r="F223" s="45">
        <f t="shared" si="3"/>
        <v>56.25</v>
      </c>
      <c r="G223" s="79"/>
    </row>
    <row r="224" s="47" customFormat="1" customHeight="1" spans="1:7">
      <c r="A224" s="76">
        <v>220</v>
      </c>
      <c r="B224" s="77" t="s">
        <v>3386</v>
      </c>
      <c r="C224" s="77" t="s">
        <v>3360</v>
      </c>
      <c r="D224" s="77">
        <v>1.24</v>
      </c>
      <c r="E224" s="78">
        <v>75</v>
      </c>
      <c r="F224" s="45">
        <f t="shared" si="3"/>
        <v>93</v>
      </c>
      <c r="G224" s="79"/>
    </row>
    <row r="225" s="47" customFormat="1" customHeight="1" spans="1:7">
      <c r="A225" s="76">
        <v>221</v>
      </c>
      <c r="B225" s="77" t="s">
        <v>1452</v>
      </c>
      <c r="C225" s="77" t="s">
        <v>3360</v>
      </c>
      <c r="D225" s="77">
        <v>5.27</v>
      </c>
      <c r="E225" s="78">
        <v>75</v>
      </c>
      <c r="F225" s="45">
        <f t="shared" si="3"/>
        <v>395.25</v>
      </c>
      <c r="G225" s="79"/>
    </row>
    <row r="226" s="47" customFormat="1" customHeight="1" spans="1:7">
      <c r="A226" s="76">
        <v>222</v>
      </c>
      <c r="B226" s="77" t="s">
        <v>1207</v>
      </c>
      <c r="C226" s="77" t="s">
        <v>3360</v>
      </c>
      <c r="D226" s="77">
        <v>6.56</v>
      </c>
      <c r="E226" s="78">
        <v>75</v>
      </c>
      <c r="F226" s="45">
        <f t="shared" si="3"/>
        <v>492</v>
      </c>
      <c r="G226" s="79"/>
    </row>
    <row r="227" s="47" customFormat="1" customHeight="1" spans="1:7">
      <c r="A227" s="76">
        <v>223</v>
      </c>
      <c r="B227" s="77" t="s">
        <v>3387</v>
      </c>
      <c r="C227" s="77" t="s">
        <v>3360</v>
      </c>
      <c r="D227" s="77">
        <v>8.02</v>
      </c>
      <c r="E227" s="78">
        <v>75</v>
      </c>
      <c r="F227" s="45">
        <f t="shared" si="3"/>
        <v>601.5</v>
      </c>
      <c r="G227" s="79"/>
    </row>
    <row r="228" s="47" customFormat="1" customHeight="1" spans="1:7">
      <c r="A228" s="76">
        <v>224</v>
      </c>
      <c r="B228" s="77" t="s">
        <v>141</v>
      </c>
      <c r="C228" s="77" t="s">
        <v>3360</v>
      </c>
      <c r="D228" s="77">
        <v>0.48</v>
      </c>
      <c r="E228" s="78">
        <v>75</v>
      </c>
      <c r="F228" s="45">
        <f t="shared" si="3"/>
        <v>36</v>
      </c>
      <c r="G228" s="79"/>
    </row>
    <row r="229" s="47" customFormat="1" customHeight="1" spans="1:7">
      <c r="A229" s="76">
        <v>225</v>
      </c>
      <c r="B229" s="77" t="s">
        <v>3388</v>
      </c>
      <c r="C229" s="77" t="s">
        <v>3360</v>
      </c>
      <c r="D229" s="77">
        <v>7.01</v>
      </c>
      <c r="E229" s="78">
        <v>75</v>
      </c>
      <c r="F229" s="45">
        <f t="shared" si="3"/>
        <v>525.75</v>
      </c>
      <c r="G229" s="79"/>
    </row>
    <row r="230" s="47" customFormat="1" customHeight="1" spans="1:7">
      <c r="A230" s="76">
        <v>226</v>
      </c>
      <c r="B230" s="77" t="s">
        <v>2731</v>
      </c>
      <c r="C230" s="77" t="s">
        <v>3360</v>
      </c>
      <c r="D230" s="77">
        <v>5.79</v>
      </c>
      <c r="E230" s="78">
        <v>75</v>
      </c>
      <c r="F230" s="45">
        <f t="shared" si="3"/>
        <v>434.25</v>
      </c>
      <c r="G230" s="79"/>
    </row>
    <row r="231" s="47" customFormat="1" customHeight="1" spans="1:7">
      <c r="A231" s="76">
        <v>227</v>
      </c>
      <c r="B231" s="77" t="s">
        <v>3389</v>
      </c>
      <c r="C231" s="77" t="s">
        <v>3360</v>
      </c>
      <c r="D231" s="77">
        <v>3</v>
      </c>
      <c r="E231" s="78">
        <v>75</v>
      </c>
      <c r="F231" s="45">
        <f t="shared" si="3"/>
        <v>225</v>
      </c>
      <c r="G231" s="79"/>
    </row>
    <row r="232" s="47" customFormat="1" customHeight="1" spans="1:7">
      <c r="A232" s="76">
        <v>228</v>
      </c>
      <c r="B232" s="77" t="s">
        <v>3390</v>
      </c>
      <c r="C232" s="77" t="s">
        <v>3360</v>
      </c>
      <c r="D232" s="77">
        <v>3.93</v>
      </c>
      <c r="E232" s="78">
        <v>75</v>
      </c>
      <c r="F232" s="45">
        <f t="shared" si="3"/>
        <v>294.75</v>
      </c>
      <c r="G232" s="79"/>
    </row>
    <row r="233" s="47" customFormat="1" customHeight="1" spans="1:7">
      <c r="A233" s="76">
        <v>229</v>
      </c>
      <c r="B233" s="77" t="s">
        <v>3391</v>
      </c>
      <c r="C233" s="77" t="s">
        <v>3360</v>
      </c>
      <c r="D233" s="77">
        <v>5.77</v>
      </c>
      <c r="E233" s="78">
        <v>75</v>
      </c>
      <c r="F233" s="45">
        <f t="shared" si="3"/>
        <v>432.75</v>
      </c>
      <c r="G233" s="79"/>
    </row>
    <row r="234" s="47" customFormat="1" customHeight="1" spans="1:7">
      <c r="A234" s="76">
        <v>230</v>
      </c>
      <c r="B234" s="77" t="s">
        <v>3392</v>
      </c>
      <c r="C234" s="77" t="s">
        <v>3360</v>
      </c>
      <c r="D234" s="77">
        <v>2.03</v>
      </c>
      <c r="E234" s="78">
        <v>75</v>
      </c>
      <c r="F234" s="45">
        <f t="shared" si="3"/>
        <v>152.25</v>
      </c>
      <c r="G234" s="79"/>
    </row>
    <row r="235" s="47" customFormat="1" customHeight="1" spans="1:7">
      <c r="A235" s="76">
        <v>231</v>
      </c>
      <c r="B235" s="77" t="s">
        <v>3393</v>
      </c>
      <c r="C235" s="77" t="s">
        <v>3360</v>
      </c>
      <c r="D235" s="77">
        <v>1.08</v>
      </c>
      <c r="E235" s="78">
        <v>75</v>
      </c>
      <c r="F235" s="45">
        <f t="shared" si="3"/>
        <v>81</v>
      </c>
      <c r="G235" s="79"/>
    </row>
    <row r="236" s="47" customFormat="1" customHeight="1" spans="1:7">
      <c r="A236" s="76">
        <v>232</v>
      </c>
      <c r="B236" s="77" t="s">
        <v>1269</v>
      </c>
      <c r="C236" s="77" t="s">
        <v>3360</v>
      </c>
      <c r="D236" s="77">
        <v>1.8</v>
      </c>
      <c r="E236" s="78">
        <v>75</v>
      </c>
      <c r="F236" s="45">
        <f t="shared" si="3"/>
        <v>135</v>
      </c>
      <c r="G236" s="79"/>
    </row>
    <row r="237" s="47" customFormat="1" customHeight="1" spans="1:7">
      <c r="A237" s="76">
        <v>233</v>
      </c>
      <c r="B237" s="77" t="s">
        <v>3394</v>
      </c>
      <c r="C237" s="77" t="s">
        <v>3360</v>
      </c>
      <c r="D237" s="77">
        <v>3.36</v>
      </c>
      <c r="E237" s="78">
        <v>75</v>
      </c>
      <c r="F237" s="45">
        <f t="shared" si="3"/>
        <v>252</v>
      </c>
      <c r="G237" s="79"/>
    </row>
    <row r="238" s="47" customFormat="1" customHeight="1" spans="1:7">
      <c r="A238" s="76">
        <v>234</v>
      </c>
      <c r="B238" s="77" t="s">
        <v>3395</v>
      </c>
      <c r="C238" s="77" t="s">
        <v>3360</v>
      </c>
      <c r="D238" s="77">
        <v>6.98</v>
      </c>
      <c r="E238" s="78">
        <v>75</v>
      </c>
      <c r="F238" s="45">
        <f t="shared" si="3"/>
        <v>523.5</v>
      </c>
      <c r="G238" s="79"/>
    </row>
    <row r="239" s="47" customFormat="1" customHeight="1" spans="1:7">
      <c r="A239" s="76">
        <v>235</v>
      </c>
      <c r="B239" s="77" t="s">
        <v>3396</v>
      </c>
      <c r="C239" s="77" t="s">
        <v>3360</v>
      </c>
      <c r="D239" s="77">
        <v>4.22</v>
      </c>
      <c r="E239" s="78">
        <v>75</v>
      </c>
      <c r="F239" s="45">
        <f t="shared" si="3"/>
        <v>316.5</v>
      </c>
      <c r="G239" s="79"/>
    </row>
    <row r="240" s="47" customFormat="1" customHeight="1" spans="1:7">
      <c r="A240" s="76">
        <v>236</v>
      </c>
      <c r="B240" s="77" t="s">
        <v>3397</v>
      </c>
      <c r="C240" s="77" t="s">
        <v>3360</v>
      </c>
      <c r="D240" s="77">
        <v>5.17</v>
      </c>
      <c r="E240" s="78">
        <v>75</v>
      </c>
      <c r="F240" s="45">
        <f t="shared" si="3"/>
        <v>387.75</v>
      </c>
      <c r="G240" s="79"/>
    </row>
    <row r="241" s="47" customFormat="1" customHeight="1" spans="1:7">
      <c r="A241" s="76">
        <v>237</v>
      </c>
      <c r="B241" s="77" t="s">
        <v>3398</v>
      </c>
      <c r="C241" s="77" t="s">
        <v>3360</v>
      </c>
      <c r="D241" s="77">
        <v>0.88</v>
      </c>
      <c r="E241" s="78">
        <v>75</v>
      </c>
      <c r="F241" s="45">
        <f t="shared" si="3"/>
        <v>66</v>
      </c>
      <c r="G241" s="79"/>
    </row>
    <row r="242" s="47" customFormat="1" customHeight="1" spans="1:7">
      <c r="A242" s="76">
        <v>238</v>
      </c>
      <c r="B242" s="77" t="s">
        <v>3399</v>
      </c>
      <c r="C242" s="77" t="s">
        <v>3360</v>
      </c>
      <c r="D242" s="77">
        <v>0.64</v>
      </c>
      <c r="E242" s="78">
        <v>75</v>
      </c>
      <c r="F242" s="45">
        <f t="shared" si="3"/>
        <v>48</v>
      </c>
      <c r="G242" s="80" t="s">
        <v>3400</v>
      </c>
    </row>
    <row r="243" s="47" customFormat="1" customHeight="1" spans="1:7">
      <c r="A243" s="76">
        <v>239</v>
      </c>
      <c r="B243" s="77" t="s">
        <v>3401</v>
      </c>
      <c r="C243" s="77" t="s">
        <v>3360</v>
      </c>
      <c r="D243" s="77">
        <v>4.91</v>
      </c>
      <c r="E243" s="78">
        <v>75</v>
      </c>
      <c r="F243" s="45">
        <f t="shared" si="3"/>
        <v>368.25</v>
      </c>
      <c r="G243" s="79"/>
    </row>
    <row r="244" s="47" customFormat="1" customHeight="1" spans="1:7">
      <c r="A244" s="76">
        <v>240</v>
      </c>
      <c r="B244" s="77" t="s">
        <v>3402</v>
      </c>
      <c r="C244" s="77" t="s">
        <v>3360</v>
      </c>
      <c r="D244" s="77">
        <v>7.77</v>
      </c>
      <c r="E244" s="78">
        <v>75</v>
      </c>
      <c r="F244" s="45">
        <f t="shared" si="3"/>
        <v>582.75</v>
      </c>
      <c r="G244" s="79"/>
    </row>
    <row r="245" s="47" customFormat="1" customHeight="1" spans="1:7">
      <c r="A245" s="76">
        <v>241</v>
      </c>
      <c r="B245" s="77" t="s">
        <v>3403</v>
      </c>
      <c r="C245" s="77" t="s">
        <v>3360</v>
      </c>
      <c r="D245" s="77">
        <v>3.11</v>
      </c>
      <c r="E245" s="78">
        <v>75</v>
      </c>
      <c r="F245" s="45">
        <f t="shared" si="3"/>
        <v>233.25</v>
      </c>
      <c r="G245" s="79"/>
    </row>
    <row r="246" s="47" customFormat="1" customHeight="1" spans="1:7">
      <c r="A246" s="76">
        <v>242</v>
      </c>
      <c r="B246" s="77" t="s">
        <v>3404</v>
      </c>
      <c r="C246" s="77" t="s">
        <v>3360</v>
      </c>
      <c r="D246" s="77">
        <v>6.48</v>
      </c>
      <c r="E246" s="78">
        <v>75</v>
      </c>
      <c r="F246" s="45">
        <f t="shared" si="3"/>
        <v>486</v>
      </c>
      <c r="G246" s="79"/>
    </row>
    <row r="247" s="47" customFormat="1" customHeight="1" spans="1:7">
      <c r="A247" s="76">
        <v>243</v>
      </c>
      <c r="B247" s="77" t="s">
        <v>2211</v>
      </c>
      <c r="C247" s="77" t="s">
        <v>3360</v>
      </c>
      <c r="D247" s="77">
        <v>2.38</v>
      </c>
      <c r="E247" s="78">
        <v>75</v>
      </c>
      <c r="F247" s="45">
        <f t="shared" si="3"/>
        <v>178.5</v>
      </c>
      <c r="G247" s="79"/>
    </row>
    <row r="248" s="47" customFormat="1" customHeight="1" spans="1:7">
      <c r="A248" s="76">
        <v>244</v>
      </c>
      <c r="B248" s="77" t="s">
        <v>3405</v>
      </c>
      <c r="C248" s="77" t="s">
        <v>3360</v>
      </c>
      <c r="D248" s="77">
        <v>4.27</v>
      </c>
      <c r="E248" s="78">
        <v>75</v>
      </c>
      <c r="F248" s="45">
        <f t="shared" si="3"/>
        <v>320.25</v>
      </c>
      <c r="G248" s="79"/>
    </row>
    <row r="249" s="47" customFormat="1" customHeight="1" spans="1:7">
      <c r="A249" s="76">
        <v>245</v>
      </c>
      <c r="B249" s="77" t="s">
        <v>3406</v>
      </c>
      <c r="C249" s="77" t="s">
        <v>3360</v>
      </c>
      <c r="D249" s="77">
        <v>2.11</v>
      </c>
      <c r="E249" s="78">
        <v>75</v>
      </c>
      <c r="F249" s="45">
        <f t="shared" si="3"/>
        <v>158.25</v>
      </c>
      <c r="G249" s="79"/>
    </row>
    <row r="250" s="47" customFormat="1" customHeight="1" spans="1:7">
      <c r="A250" s="76">
        <v>246</v>
      </c>
      <c r="B250" s="77" t="s">
        <v>3407</v>
      </c>
      <c r="C250" s="77" t="s">
        <v>3360</v>
      </c>
      <c r="D250" s="77">
        <v>1.01</v>
      </c>
      <c r="E250" s="78">
        <v>75</v>
      </c>
      <c r="F250" s="45">
        <f t="shared" si="3"/>
        <v>75.75</v>
      </c>
      <c r="G250" s="79"/>
    </row>
    <row r="251" s="47" customFormat="1" customHeight="1" spans="1:7">
      <c r="A251" s="76">
        <v>247</v>
      </c>
      <c r="B251" s="77" t="s">
        <v>3408</v>
      </c>
      <c r="C251" s="77" t="s">
        <v>3360</v>
      </c>
      <c r="D251" s="77">
        <v>1.36</v>
      </c>
      <c r="E251" s="78">
        <v>75</v>
      </c>
      <c r="F251" s="45">
        <f t="shared" si="3"/>
        <v>102</v>
      </c>
      <c r="G251" s="79"/>
    </row>
    <row r="252" s="47" customFormat="1" customHeight="1" spans="1:7">
      <c r="A252" s="76">
        <v>248</v>
      </c>
      <c r="B252" s="77" t="s">
        <v>3409</v>
      </c>
      <c r="C252" s="77" t="s">
        <v>3360</v>
      </c>
      <c r="D252" s="77">
        <v>4.18</v>
      </c>
      <c r="E252" s="78">
        <v>75</v>
      </c>
      <c r="F252" s="45">
        <f t="shared" si="3"/>
        <v>313.5</v>
      </c>
      <c r="G252" s="79"/>
    </row>
    <row r="253" s="47" customFormat="1" customHeight="1" spans="1:7">
      <c r="A253" s="76">
        <v>249</v>
      </c>
      <c r="B253" s="77" t="s">
        <v>3410</v>
      </c>
      <c r="C253" s="77" t="s">
        <v>3360</v>
      </c>
      <c r="D253" s="77">
        <v>1.82</v>
      </c>
      <c r="E253" s="78">
        <v>75</v>
      </c>
      <c r="F253" s="45">
        <f t="shared" si="3"/>
        <v>136.5</v>
      </c>
      <c r="G253" s="79"/>
    </row>
    <row r="254" s="47" customFormat="1" customHeight="1" spans="1:7">
      <c r="A254" s="76">
        <v>250</v>
      </c>
      <c r="B254" s="77" t="s">
        <v>3411</v>
      </c>
      <c r="C254" s="77" t="s">
        <v>3360</v>
      </c>
      <c r="D254" s="77">
        <v>6.48</v>
      </c>
      <c r="E254" s="78">
        <v>75</v>
      </c>
      <c r="F254" s="45">
        <f t="shared" si="3"/>
        <v>486</v>
      </c>
      <c r="G254" s="79"/>
    </row>
    <row r="255" s="47" customFormat="1" customHeight="1" spans="1:7">
      <c r="A255" s="76">
        <v>251</v>
      </c>
      <c r="B255" s="77" t="s">
        <v>3412</v>
      </c>
      <c r="C255" s="77" t="s">
        <v>3360</v>
      </c>
      <c r="D255" s="77">
        <v>1.88</v>
      </c>
      <c r="E255" s="78">
        <v>75</v>
      </c>
      <c r="F255" s="45">
        <f t="shared" si="3"/>
        <v>141</v>
      </c>
      <c r="G255" s="79"/>
    </row>
    <row r="256" s="47" customFormat="1" customHeight="1" spans="1:7">
      <c r="A256" s="76">
        <v>252</v>
      </c>
      <c r="B256" s="77" t="s">
        <v>3413</v>
      </c>
      <c r="C256" s="77" t="s">
        <v>3360</v>
      </c>
      <c r="D256" s="77">
        <v>6.68</v>
      </c>
      <c r="E256" s="78">
        <v>75</v>
      </c>
      <c r="F256" s="45">
        <f t="shared" si="3"/>
        <v>501</v>
      </c>
      <c r="G256" s="79"/>
    </row>
    <row r="257" s="47" customFormat="1" customHeight="1" spans="1:7">
      <c r="A257" s="76">
        <v>253</v>
      </c>
      <c r="B257" s="77" t="s">
        <v>3414</v>
      </c>
      <c r="C257" s="77" t="s">
        <v>3360</v>
      </c>
      <c r="D257" s="77">
        <v>1.99</v>
      </c>
      <c r="E257" s="78">
        <v>75</v>
      </c>
      <c r="F257" s="45">
        <f t="shared" si="3"/>
        <v>149.25</v>
      </c>
      <c r="G257" s="79"/>
    </row>
    <row r="258" s="47" customFormat="1" customHeight="1" spans="1:7">
      <c r="A258" s="76">
        <v>254</v>
      </c>
      <c r="B258" s="77" t="s">
        <v>3415</v>
      </c>
      <c r="C258" s="77" t="s">
        <v>3360</v>
      </c>
      <c r="D258" s="77">
        <v>7.05</v>
      </c>
      <c r="E258" s="78">
        <v>75</v>
      </c>
      <c r="F258" s="45">
        <f t="shared" si="3"/>
        <v>528.75</v>
      </c>
      <c r="G258" s="79"/>
    </row>
    <row r="259" s="47" customFormat="1" customHeight="1" spans="1:7">
      <c r="A259" s="76">
        <v>255</v>
      </c>
      <c r="B259" s="77" t="s">
        <v>3416</v>
      </c>
      <c r="C259" s="77" t="s">
        <v>3360</v>
      </c>
      <c r="D259" s="77">
        <v>1.87</v>
      </c>
      <c r="E259" s="78">
        <v>75</v>
      </c>
      <c r="F259" s="45">
        <f t="shared" si="3"/>
        <v>140.25</v>
      </c>
      <c r="G259" s="79"/>
    </row>
    <row r="260" s="47" customFormat="1" customHeight="1" spans="1:7">
      <c r="A260" s="76">
        <v>256</v>
      </c>
      <c r="B260" s="77" t="s">
        <v>3417</v>
      </c>
      <c r="C260" s="77" t="s">
        <v>3360</v>
      </c>
      <c r="D260" s="77">
        <v>1.39</v>
      </c>
      <c r="E260" s="78">
        <v>75</v>
      </c>
      <c r="F260" s="45">
        <f t="shared" si="3"/>
        <v>104.25</v>
      </c>
      <c r="G260" s="79"/>
    </row>
    <row r="261" s="47" customFormat="1" customHeight="1" spans="1:7">
      <c r="A261" s="76">
        <v>257</v>
      </c>
      <c r="B261" s="77" t="s">
        <v>3418</v>
      </c>
      <c r="C261" s="77" t="s">
        <v>3360</v>
      </c>
      <c r="D261" s="77">
        <v>0.45</v>
      </c>
      <c r="E261" s="78">
        <v>75</v>
      </c>
      <c r="F261" s="45">
        <f t="shared" ref="F261:F324" si="4">D261*E261</f>
        <v>33.75</v>
      </c>
      <c r="G261" s="79"/>
    </row>
    <row r="262" s="47" customFormat="1" customHeight="1" spans="1:7">
      <c r="A262" s="76">
        <v>258</v>
      </c>
      <c r="B262" s="77" t="s">
        <v>1208</v>
      </c>
      <c r="C262" s="77" t="s">
        <v>3360</v>
      </c>
      <c r="D262" s="77">
        <v>6.16</v>
      </c>
      <c r="E262" s="78">
        <v>75</v>
      </c>
      <c r="F262" s="45">
        <f t="shared" si="4"/>
        <v>462</v>
      </c>
      <c r="G262" s="79"/>
    </row>
    <row r="263" s="47" customFormat="1" customHeight="1" spans="1:7">
      <c r="A263" s="76">
        <v>259</v>
      </c>
      <c r="B263" s="77" t="s">
        <v>3419</v>
      </c>
      <c r="C263" s="77" t="s">
        <v>3360</v>
      </c>
      <c r="D263" s="77">
        <v>3.78</v>
      </c>
      <c r="E263" s="78">
        <v>75</v>
      </c>
      <c r="F263" s="45">
        <f t="shared" si="4"/>
        <v>283.5</v>
      </c>
      <c r="G263" s="79"/>
    </row>
    <row r="264" s="47" customFormat="1" customHeight="1" spans="1:7">
      <c r="A264" s="76">
        <v>260</v>
      </c>
      <c r="B264" s="77" t="s">
        <v>3420</v>
      </c>
      <c r="C264" s="77" t="s">
        <v>3360</v>
      </c>
      <c r="D264" s="77">
        <v>3.13</v>
      </c>
      <c r="E264" s="78">
        <v>75</v>
      </c>
      <c r="F264" s="45">
        <f t="shared" si="4"/>
        <v>234.75</v>
      </c>
      <c r="G264" s="79"/>
    </row>
    <row r="265" s="47" customFormat="1" customHeight="1" spans="1:7">
      <c r="A265" s="76">
        <v>261</v>
      </c>
      <c r="B265" s="77" t="s">
        <v>3421</v>
      </c>
      <c r="C265" s="77" t="s">
        <v>3360</v>
      </c>
      <c r="D265" s="77">
        <v>5.05</v>
      </c>
      <c r="E265" s="78">
        <v>75</v>
      </c>
      <c r="F265" s="45">
        <f t="shared" si="4"/>
        <v>378.75</v>
      </c>
      <c r="G265" s="79"/>
    </row>
    <row r="266" s="47" customFormat="1" customHeight="1" spans="1:7">
      <c r="A266" s="76">
        <v>262</v>
      </c>
      <c r="B266" s="77" t="s">
        <v>3422</v>
      </c>
      <c r="C266" s="77" t="s">
        <v>3360</v>
      </c>
      <c r="D266" s="77">
        <v>2.9</v>
      </c>
      <c r="E266" s="78">
        <v>75</v>
      </c>
      <c r="F266" s="45">
        <f t="shared" si="4"/>
        <v>217.5</v>
      </c>
      <c r="G266" s="79"/>
    </row>
    <row r="267" s="47" customFormat="1" customHeight="1" spans="1:7">
      <c r="A267" s="76">
        <v>263</v>
      </c>
      <c r="B267" s="77" t="s">
        <v>3423</v>
      </c>
      <c r="C267" s="77" t="s">
        <v>3360</v>
      </c>
      <c r="D267" s="77">
        <v>1.46</v>
      </c>
      <c r="E267" s="78">
        <v>75</v>
      </c>
      <c r="F267" s="45">
        <f t="shared" si="4"/>
        <v>109.5</v>
      </c>
      <c r="G267" s="79"/>
    </row>
    <row r="268" s="47" customFormat="1" customHeight="1" spans="1:7">
      <c r="A268" s="76">
        <v>264</v>
      </c>
      <c r="B268" s="77" t="s">
        <v>3424</v>
      </c>
      <c r="C268" s="77" t="s">
        <v>3360</v>
      </c>
      <c r="D268" s="77">
        <v>2.46</v>
      </c>
      <c r="E268" s="78">
        <v>75</v>
      </c>
      <c r="F268" s="45">
        <f t="shared" si="4"/>
        <v>184.5</v>
      </c>
      <c r="G268" s="79"/>
    </row>
    <row r="269" s="47" customFormat="1" customHeight="1" spans="1:7">
      <c r="A269" s="76">
        <v>265</v>
      </c>
      <c r="B269" s="77" t="s">
        <v>3425</v>
      </c>
      <c r="C269" s="77" t="s">
        <v>3360</v>
      </c>
      <c r="D269" s="77">
        <v>10.05</v>
      </c>
      <c r="E269" s="78">
        <v>75</v>
      </c>
      <c r="F269" s="45">
        <f t="shared" si="4"/>
        <v>753.75</v>
      </c>
      <c r="G269" s="79"/>
    </row>
    <row r="270" s="47" customFormat="1" customHeight="1" spans="1:7">
      <c r="A270" s="76">
        <v>266</v>
      </c>
      <c r="B270" s="77" t="s">
        <v>3426</v>
      </c>
      <c r="C270" s="77" t="s">
        <v>3360</v>
      </c>
      <c r="D270" s="77">
        <v>3.96</v>
      </c>
      <c r="E270" s="78">
        <v>75</v>
      </c>
      <c r="F270" s="45">
        <f t="shared" si="4"/>
        <v>297</v>
      </c>
      <c r="G270" s="79"/>
    </row>
    <row r="271" s="47" customFormat="1" customHeight="1" spans="1:7">
      <c r="A271" s="76">
        <v>267</v>
      </c>
      <c r="B271" s="77" t="s">
        <v>3427</v>
      </c>
      <c r="C271" s="77" t="s">
        <v>3360</v>
      </c>
      <c r="D271" s="77">
        <v>2.07</v>
      </c>
      <c r="E271" s="78">
        <v>75</v>
      </c>
      <c r="F271" s="45">
        <f t="shared" si="4"/>
        <v>155.25</v>
      </c>
      <c r="G271" s="79"/>
    </row>
    <row r="272" s="47" customFormat="1" customHeight="1" spans="1:7">
      <c r="A272" s="76">
        <v>268</v>
      </c>
      <c r="B272" s="77" t="s">
        <v>3428</v>
      </c>
      <c r="C272" s="77" t="s">
        <v>3360</v>
      </c>
      <c r="D272" s="77">
        <v>1.28</v>
      </c>
      <c r="E272" s="78">
        <v>75</v>
      </c>
      <c r="F272" s="45">
        <f t="shared" si="4"/>
        <v>96</v>
      </c>
      <c r="G272" s="79"/>
    </row>
    <row r="273" s="47" customFormat="1" customHeight="1" spans="1:7">
      <c r="A273" s="76">
        <v>269</v>
      </c>
      <c r="B273" s="77" t="s">
        <v>3429</v>
      </c>
      <c r="C273" s="77" t="s">
        <v>3430</v>
      </c>
      <c r="D273" s="77">
        <v>14.23</v>
      </c>
      <c r="E273" s="78">
        <v>75</v>
      </c>
      <c r="F273" s="45">
        <f t="shared" si="4"/>
        <v>1067.25</v>
      </c>
      <c r="G273" s="79"/>
    </row>
    <row r="274" s="47" customFormat="1" customHeight="1" spans="1:7">
      <c r="A274" s="76">
        <v>270</v>
      </c>
      <c r="B274" s="77" t="s">
        <v>3431</v>
      </c>
      <c r="C274" s="77" t="s">
        <v>3430</v>
      </c>
      <c r="D274" s="77">
        <v>12.46</v>
      </c>
      <c r="E274" s="78">
        <v>75</v>
      </c>
      <c r="F274" s="45">
        <f t="shared" si="4"/>
        <v>934.5</v>
      </c>
      <c r="G274" s="79"/>
    </row>
    <row r="275" s="47" customFormat="1" customHeight="1" spans="1:7">
      <c r="A275" s="76">
        <v>271</v>
      </c>
      <c r="B275" s="77" t="s">
        <v>3432</v>
      </c>
      <c r="C275" s="77" t="s">
        <v>3430</v>
      </c>
      <c r="D275" s="77">
        <v>10.53</v>
      </c>
      <c r="E275" s="78">
        <v>75</v>
      </c>
      <c r="F275" s="45">
        <f t="shared" si="4"/>
        <v>789.75</v>
      </c>
      <c r="G275" s="79"/>
    </row>
    <row r="276" s="47" customFormat="1" customHeight="1" spans="1:7">
      <c r="A276" s="76">
        <v>272</v>
      </c>
      <c r="B276" s="77" t="s">
        <v>3433</v>
      </c>
      <c r="C276" s="77" t="s">
        <v>3430</v>
      </c>
      <c r="D276" s="77">
        <v>11.76</v>
      </c>
      <c r="E276" s="78">
        <v>75</v>
      </c>
      <c r="F276" s="45">
        <f t="shared" si="4"/>
        <v>882</v>
      </c>
      <c r="G276" s="79"/>
    </row>
    <row r="277" s="47" customFormat="1" customHeight="1" spans="1:7">
      <c r="A277" s="76">
        <v>273</v>
      </c>
      <c r="B277" s="77" t="s">
        <v>3434</v>
      </c>
      <c r="C277" s="77" t="s">
        <v>3430</v>
      </c>
      <c r="D277" s="77">
        <v>7.13</v>
      </c>
      <c r="E277" s="78">
        <v>75</v>
      </c>
      <c r="F277" s="45">
        <f t="shared" si="4"/>
        <v>534.75</v>
      </c>
      <c r="G277" s="79"/>
    </row>
    <row r="278" s="47" customFormat="1" customHeight="1" spans="1:7">
      <c r="A278" s="76">
        <v>274</v>
      </c>
      <c r="B278" s="77" t="s">
        <v>3435</v>
      </c>
      <c r="C278" s="77" t="s">
        <v>3430</v>
      </c>
      <c r="D278" s="77">
        <v>11.71</v>
      </c>
      <c r="E278" s="78">
        <v>75</v>
      </c>
      <c r="F278" s="45">
        <f t="shared" si="4"/>
        <v>878.25</v>
      </c>
      <c r="G278" s="79"/>
    </row>
    <row r="279" s="47" customFormat="1" customHeight="1" spans="1:7">
      <c r="A279" s="76">
        <v>275</v>
      </c>
      <c r="B279" s="77" t="s">
        <v>3436</v>
      </c>
      <c r="C279" s="77" t="s">
        <v>3430</v>
      </c>
      <c r="D279" s="77">
        <v>10.14</v>
      </c>
      <c r="E279" s="78">
        <v>75</v>
      </c>
      <c r="F279" s="45">
        <f t="shared" si="4"/>
        <v>760.5</v>
      </c>
      <c r="G279" s="79"/>
    </row>
    <row r="280" s="47" customFormat="1" customHeight="1" spans="1:7">
      <c r="A280" s="76">
        <v>276</v>
      </c>
      <c r="B280" s="77" t="s">
        <v>3437</v>
      </c>
      <c r="C280" s="77" t="s">
        <v>3430</v>
      </c>
      <c r="D280" s="77">
        <v>2.33</v>
      </c>
      <c r="E280" s="78">
        <v>75</v>
      </c>
      <c r="F280" s="45">
        <f t="shared" si="4"/>
        <v>174.75</v>
      </c>
      <c r="G280" s="79"/>
    </row>
    <row r="281" s="47" customFormat="1" customHeight="1" spans="1:7">
      <c r="A281" s="76">
        <v>277</v>
      </c>
      <c r="B281" s="77" t="s">
        <v>3438</v>
      </c>
      <c r="C281" s="77" t="s">
        <v>3430</v>
      </c>
      <c r="D281" s="77">
        <v>6.21</v>
      </c>
      <c r="E281" s="78">
        <v>75</v>
      </c>
      <c r="F281" s="45">
        <f t="shared" si="4"/>
        <v>465.75</v>
      </c>
      <c r="G281" s="79"/>
    </row>
    <row r="282" s="47" customFormat="1" customHeight="1" spans="1:7">
      <c r="A282" s="76">
        <v>278</v>
      </c>
      <c r="B282" s="77" t="s">
        <v>3439</v>
      </c>
      <c r="C282" s="77" t="s">
        <v>3430</v>
      </c>
      <c r="D282" s="77">
        <v>17.9</v>
      </c>
      <c r="E282" s="78">
        <v>75</v>
      </c>
      <c r="F282" s="45">
        <f t="shared" si="4"/>
        <v>1342.5</v>
      </c>
      <c r="G282" s="79"/>
    </row>
    <row r="283" s="47" customFormat="1" customHeight="1" spans="1:7">
      <c r="A283" s="76">
        <v>279</v>
      </c>
      <c r="B283" s="77" t="s">
        <v>3440</v>
      </c>
      <c r="C283" s="77" t="s">
        <v>3430</v>
      </c>
      <c r="D283" s="77">
        <v>8.72</v>
      </c>
      <c r="E283" s="78">
        <v>75</v>
      </c>
      <c r="F283" s="45">
        <f t="shared" si="4"/>
        <v>654</v>
      </c>
      <c r="G283" s="79"/>
    </row>
    <row r="284" s="47" customFormat="1" customHeight="1" spans="1:7">
      <c r="A284" s="76">
        <v>280</v>
      </c>
      <c r="B284" s="77" t="s">
        <v>3441</v>
      </c>
      <c r="C284" s="77" t="s">
        <v>3430</v>
      </c>
      <c r="D284" s="77">
        <v>6.33</v>
      </c>
      <c r="E284" s="78">
        <v>75</v>
      </c>
      <c r="F284" s="45">
        <f t="shared" si="4"/>
        <v>474.75</v>
      </c>
      <c r="G284" s="79"/>
    </row>
    <row r="285" s="47" customFormat="1" customHeight="1" spans="1:7">
      <c r="A285" s="76">
        <v>281</v>
      </c>
      <c r="B285" s="77" t="s">
        <v>238</v>
      </c>
      <c r="C285" s="77" t="s">
        <v>3430</v>
      </c>
      <c r="D285" s="77">
        <v>7.51</v>
      </c>
      <c r="E285" s="78">
        <v>75</v>
      </c>
      <c r="F285" s="45">
        <f t="shared" si="4"/>
        <v>563.25</v>
      </c>
      <c r="G285" s="79"/>
    </row>
    <row r="286" s="47" customFormat="1" customHeight="1" spans="1:7">
      <c r="A286" s="76">
        <v>282</v>
      </c>
      <c r="B286" s="77" t="s">
        <v>3442</v>
      </c>
      <c r="C286" s="77" t="s">
        <v>3430</v>
      </c>
      <c r="D286" s="77">
        <v>4.07</v>
      </c>
      <c r="E286" s="78">
        <v>75</v>
      </c>
      <c r="F286" s="45">
        <f t="shared" si="4"/>
        <v>305.25</v>
      </c>
      <c r="G286" s="79"/>
    </row>
    <row r="287" s="47" customFormat="1" customHeight="1" spans="1:7">
      <c r="A287" s="76">
        <v>283</v>
      </c>
      <c r="B287" s="77" t="s">
        <v>3443</v>
      </c>
      <c r="C287" s="77" t="s">
        <v>3430</v>
      </c>
      <c r="D287" s="77">
        <v>0.85</v>
      </c>
      <c r="E287" s="78">
        <v>75</v>
      </c>
      <c r="F287" s="45">
        <f t="shared" si="4"/>
        <v>63.75</v>
      </c>
      <c r="G287" s="79"/>
    </row>
    <row r="288" s="47" customFormat="1" customHeight="1" spans="1:7">
      <c r="A288" s="76">
        <v>284</v>
      </c>
      <c r="B288" s="77" t="s">
        <v>807</v>
      </c>
      <c r="C288" s="77" t="s">
        <v>3430</v>
      </c>
      <c r="D288" s="77">
        <v>2.52</v>
      </c>
      <c r="E288" s="78">
        <v>75</v>
      </c>
      <c r="F288" s="45">
        <f t="shared" si="4"/>
        <v>189</v>
      </c>
      <c r="G288" s="79"/>
    </row>
    <row r="289" s="47" customFormat="1" customHeight="1" spans="1:7">
      <c r="A289" s="76">
        <v>285</v>
      </c>
      <c r="B289" s="77" t="s">
        <v>783</v>
      </c>
      <c r="C289" s="77" t="s">
        <v>3430</v>
      </c>
      <c r="D289" s="77">
        <v>6.35</v>
      </c>
      <c r="E289" s="78">
        <v>75</v>
      </c>
      <c r="F289" s="45">
        <f t="shared" si="4"/>
        <v>476.25</v>
      </c>
      <c r="G289" s="79"/>
    </row>
    <row r="290" s="47" customFormat="1" customHeight="1" spans="1:7">
      <c r="A290" s="76">
        <v>286</v>
      </c>
      <c r="B290" s="77" t="s">
        <v>3444</v>
      </c>
      <c r="C290" s="77" t="s">
        <v>3430</v>
      </c>
      <c r="D290" s="77">
        <v>8.03</v>
      </c>
      <c r="E290" s="78">
        <v>75</v>
      </c>
      <c r="F290" s="45">
        <f t="shared" si="4"/>
        <v>602.25</v>
      </c>
      <c r="G290" s="79"/>
    </row>
    <row r="291" s="47" customFormat="1" customHeight="1" spans="1:7">
      <c r="A291" s="76">
        <v>287</v>
      </c>
      <c r="B291" s="77" t="s">
        <v>3445</v>
      </c>
      <c r="C291" s="77" t="s">
        <v>3430</v>
      </c>
      <c r="D291" s="77">
        <v>10.09</v>
      </c>
      <c r="E291" s="78">
        <v>75</v>
      </c>
      <c r="F291" s="45">
        <f t="shared" si="4"/>
        <v>756.75</v>
      </c>
      <c r="G291" s="79"/>
    </row>
    <row r="292" s="47" customFormat="1" customHeight="1" spans="1:7">
      <c r="A292" s="76">
        <v>288</v>
      </c>
      <c r="B292" s="77" t="s">
        <v>3446</v>
      </c>
      <c r="C292" s="77" t="s">
        <v>3430</v>
      </c>
      <c r="D292" s="77">
        <v>9.71</v>
      </c>
      <c r="E292" s="78">
        <v>75</v>
      </c>
      <c r="F292" s="45">
        <f t="shared" si="4"/>
        <v>728.25</v>
      </c>
      <c r="G292" s="79"/>
    </row>
    <row r="293" s="47" customFormat="1" customHeight="1" spans="1:7">
      <c r="A293" s="76">
        <v>289</v>
      </c>
      <c r="B293" s="77" t="s">
        <v>3447</v>
      </c>
      <c r="C293" s="77" t="s">
        <v>3430</v>
      </c>
      <c r="D293" s="77">
        <v>9.33</v>
      </c>
      <c r="E293" s="78">
        <v>75</v>
      </c>
      <c r="F293" s="45">
        <f t="shared" si="4"/>
        <v>699.75</v>
      </c>
      <c r="G293" s="79"/>
    </row>
    <row r="294" s="47" customFormat="1" customHeight="1" spans="1:7">
      <c r="A294" s="76">
        <v>290</v>
      </c>
      <c r="B294" s="77" t="s">
        <v>3448</v>
      </c>
      <c r="C294" s="77" t="s">
        <v>3430</v>
      </c>
      <c r="D294" s="77">
        <v>9.63</v>
      </c>
      <c r="E294" s="78">
        <v>75</v>
      </c>
      <c r="F294" s="45">
        <f t="shared" si="4"/>
        <v>722.25</v>
      </c>
      <c r="G294" s="79"/>
    </row>
    <row r="295" s="47" customFormat="1" customHeight="1" spans="1:7">
      <c r="A295" s="76">
        <v>291</v>
      </c>
      <c r="B295" s="77" t="s">
        <v>3449</v>
      </c>
      <c r="C295" s="77" t="s">
        <v>3430</v>
      </c>
      <c r="D295" s="77">
        <v>19.19</v>
      </c>
      <c r="E295" s="78">
        <v>75</v>
      </c>
      <c r="F295" s="45">
        <f t="shared" si="4"/>
        <v>1439.25</v>
      </c>
      <c r="G295" s="79"/>
    </row>
    <row r="296" s="47" customFormat="1" customHeight="1" spans="1:7">
      <c r="A296" s="76">
        <v>292</v>
      </c>
      <c r="B296" s="77" t="s">
        <v>1163</v>
      </c>
      <c r="C296" s="77" t="s">
        <v>3430</v>
      </c>
      <c r="D296" s="77">
        <v>8.14</v>
      </c>
      <c r="E296" s="78">
        <v>75</v>
      </c>
      <c r="F296" s="45">
        <f t="shared" si="4"/>
        <v>610.5</v>
      </c>
      <c r="G296" s="79"/>
    </row>
    <row r="297" s="47" customFormat="1" customHeight="1" spans="1:7">
      <c r="A297" s="76">
        <v>293</v>
      </c>
      <c r="B297" s="77" t="s">
        <v>3450</v>
      </c>
      <c r="C297" s="77" t="s">
        <v>3430</v>
      </c>
      <c r="D297" s="77">
        <v>6.49</v>
      </c>
      <c r="E297" s="78">
        <v>75</v>
      </c>
      <c r="F297" s="45">
        <f t="shared" si="4"/>
        <v>486.75</v>
      </c>
      <c r="G297" s="79"/>
    </row>
    <row r="298" s="47" customFormat="1" customHeight="1" spans="1:7">
      <c r="A298" s="76">
        <v>294</v>
      </c>
      <c r="B298" s="77" t="s">
        <v>1669</v>
      </c>
      <c r="C298" s="77" t="s">
        <v>3430</v>
      </c>
      <c r="D298" s="77">
        <v>7.05</v>
      </c>
      <c r="E298" s="78">
        <v>75</v>
      </c>
      <c r="F298" s="45">
        <f t="shared" si="4"/>
        <v>528.75</v>
      </c>
      <c r="G298" s="79"/>
    </row>
    <row r="299" s="47" customFormat="1" customHeight="1" spans="1:7">
      <c r="A299" s="76">
        <v>295</v>
      </c>
      <c r="B299" s="77" t="s">
        <v>3451</v>
      </c>
      <c r="C299" s="77" t="s">
        <v>3430</v>
      </c>
      <c r="D299" s="77">
        <v>9.83</v>
      </c>
      <c r="E299" s="78">
        <v>75</v>
      </c>
      <c r="F299" s="45">
        <f t="shared" si="4"/>
        <v>737.25</v>
      </c>
      <c r="G299" s="79"/>
    </row>
    <row r="300" s="47" customFormat="1" customHeight="1" spans="1:7">
      <c r="A300" s="76">
        <v>296</v>
      </c>
      <c r="B300" s="77" t="s">
        <v>3452</v>
      </c>
      <c r="C300" s="77" t="s">
        <v>3430</v>
      </c>
      <c r="D300" s="77">
        <v>3.36</v>
      </c>
      <c r="E300" s="78">
        <v>75</v>
      </c>
      <c r="F300" s="45">
        <f t="shared" si="4"/>
        <v>252</v>
      </c>
      <c r="G300" s="79"/>
    </row>
    <row r="301" s="47" customFormat="1" customHeight="1" spans="1:7">
      <c r="A301" s="76">
        <v>297</v>
      </c>
      <c r="B301" s="77" t="s">
        <v>3453</v>
      </c>
      <c r="C301" s="77" t="s">
        <v>3430</v>
      </c>
      <c r="D301" s="77">
        <v>17.48</v>
      </c>
      <c r="E301" s="78">
        <v>75</v>
      </c>
      <c r="F301" s="45">
        <f t="shared" si="4"/>
        <v>1311</v>
      </c>
      <c r="G301" s="79"/>
    </row>
    <row r="302" s="47" customFormat="1" customHeight="1" spans="1:7">
      <c r="A302" s="76">
        <v>298</v>
      </c>
      <c r="B302" s="77" t="s">
        <v>1311</v>
      </c>
      <c r="C302" s="77" t="s">
        <v>3430</v>
      </c>
      <c r="D302" s="77">
        <v>3.09</v>
      </c>
      <c r="E302" s="78">
        <v>75</v>
      </c>
      <c r="F302" s="45">
        <f t="shared" si="4"/>
        <v>231.75</v>
      </c>
      <c r="G302" s="79"/>
    </row>
    <row r="303" s="47" customFormat="1" customHeight="1" spans="1:7">
      <c r="A303" s="76">
        <v>299</v>
      </c>
      <c r="B303" s="77" t="s">
        <v>3454</v>
      </c>
      <c r="C303" s="77" t="s">
        <v>3430</v>
      </c>
      <c r="D303" s="77">
        <v>20.8</v>
      </c>
      <c r="E303" s="78">
        <v>75</v>
      </c>
      <c r="F303" s="45">
        <f t="shared" si="4"/>
        <v>1560</v>
      </c>
      <c r="G303" s="79"/>
    </row>
    <row r="304" s="47" customFormat="1" customHeight="1" spans="1:7">
      <c r="A304" s="76">
        <v>300</v>
      </c>
      <c r="B304" s="77" t="s">
        <v>3455</v>
      </c>
      <c r="C304" s="77" t="s">
        <v>3430</v>
      </c>
      <c r="D304" s="77">
        <v>4.85</v>
      </c>
      <c r="E304" s="78">
        <v>75</v>
      </c>
      <c r="F304" s="45">
        <f t="shared" si="4"/>
        <v>363.75</v>
      </c>
      <c r="G304" s="79"/>
    </row>
    <row r="305" s="47" customFormat="1" customHeight="1" spans="1:7">
      <c r="A305" s="76">
        <v>301</v>
      </c>
      <c r="B305" s="77" t="s">
        <v>3456</v>
      </c>
      <c r="C305" s="77" t="s">
        <v>3430</v>
      </c>
      <c r="D305" s="77">
        <v>10.16</v>
      </c>
      <c r="E305" s="78">
        <v>75</v>
      </c>
      <c r="F305" s="45">
        <f t="shared" si="4"/>
        <v>762</v>
      </c>
      <c r="G305" s="79"/>
    </row>
    <row r="306" s="47" customFormat="1" customHeight="1" spans="1:7">
      <c r="A306" s="76">
        <v>302</v>
      </c>
      <c r="B306" s="77" t="s">
        <v>3457</v>
      </c>
      <c r="C306" s="77" t="s">
        <v>3430</v>
      </c>
      <c r="D306" s="77">
        <v>6.17</v>
      </c>
      <c r="E306" s="78">
        <v>75</v>
      </c>
      <c r="F306" s="45">
        <f t="shared" si="4"/>
        <v>462.75</v>
      </c>
      <c r="G306" s="79"/>
    </row>
    <row r="307" s="47" customFormat="1" customHeight="1" spans="1:7">
      <c r="A307" s="76">
        <v>303</v>
      </c>
      <c r="B307" s="77" t="s">
        <v>3458</v>
      </c>
      <c r="C307" s="77" t="s">
        <v>3430</v>
      </c>
      <c r="D307" s="77">
        <v>7.15</v>
      </c>
      <c r="E307" s="78">
        <v>75</v>
      </c>
      <c r="F307" s="45">
        <f t="shared" si="4"/>
        <v>536.25</v>
      </c>
      <c r="G307" s="79"/>
    </row>
    <row r="308" s="47" customFormat="1" customHeight="1" spans="1:7">
      <c r="A308" s="76">
        <v>304</v>
      </c>
      <c r="B308" s="77" t="s">
        <v>3459</v>
      </c>
      <c r="C308" s="77" t="s">
        <v>3430</v>
      </c>
      <c r="D308" s="77">
        <v>9.64</v>
      </c>
      <c r="E308" s="78">
        <v>75</v>
      </c>
      <c r="F308" s="45">
        <f t="shared" si="4"/>
        <v>723</v>
      </c>
      <c r="G308" s="79"/>
    </row>
    <row r="309" s="47" customFormat="1" customHeight="1" spans="1:7">
      <c r="A309" s="76">
        <v>305</v>
      </c>
      <c r="B309" s="77" t="s">
        <v>3460</v>
      </c>
      <c r="C309" s="77" t="s">
        <v>3430</v>
      </c>
      <c r="D309" s="77">
        <v>8.19</v>
      </c>
      <c r="E309" s="78">
        <v>75</v>
      </c>
      <c r="F309" s="45">
        <f t="shared" si="4"/>
        <v>614.25</v>
      </c>
      <c r="G309" s="79"/>
    </row>
    <row r="310" s="47" customFormat="1" customHeight="1" spans="1:7">
      <c r="A310" s="76">
        <v>306</v>
      </c>
      <c r="B310" s="77" t="s">
        <v>3333</v>
      </c>
      <c r="C310" s="77" t="s">
        <v>3430</v>
      </c>
      <c r="D310" s="77">
        <v>9.69</v>
      </c>
      <c r="E310" s="78">
        <v>75</v>
      </c>
      <c r="F310" s="45">
        <f t="shared" si="4"/>
        <v>726.75</v>
      </c>
      <c r="G310" s="79"/>
    </row>
    <row r="311" s="47" customFormat="1" customHeight="1" spans="1:7">
      <c r="A311" s="76">
        <v>307</v>
      </c>
      <c r="B311" s="77" t="s">
        <v>3461</v>
      </c>
      <c r="C311" s="77" t="s">
        <v>3430</v>
      </c>
      <c r="D311" s="77">
        <v>4.31</v>
      </c>
      <c r="E311" s="78">
        <v>75</v>
      </c>
      <c r="F311" s="45">
        <f t="shared" si="4"/>
        <v>323.25</v>
      </c>
      <c r="G311" s="79"/>
    </row>
    <row r="312" s="47" customFormat="1" customHeight="1" spans="1:7">
      <c r="A312" s="76">
        <v>308</v>
      </c>
      <c r="B312" s="77" t="s">
        <v>3462</v>
      </c>
      <c r="C312" s="77" t="s">
        <v>3430</v>
      </c>
      <c r="D312" s="77">
        <v>3.13</v>
      </c>
      <c r="E312" s="78">
        <v>75</v>
      </c>
      <c r="F312" s="45">
        <f t="shared" si="4"/>
        <v>234.75</v>
      </c>
      <c r="G312" s="79"/>
    </row>
    <row r="313" s="47" customFormat="1" customHeight="1" spans="1:7">
      <c r="A313" s="76">
        <v>309</v>
      </c>
      <c r="B313" s="77" t="s">
        <v>1279</v>
      </c>
      <c r="C313" s="77" t="s">
        <v>3430</v>
      </c>
      <c r="D313" s="77">
        <v>17.2</v>
      </c>
      <c r="E313" s="78">
        <v>75</v>
      </c>
      <c r="F313" s="45">
        <f t="shared" si="4"/>
        <v>1290</v>
      </c>
      <c r="G313" s="79"/>
    </row>
    <row r="314" s="47" customFormat="1" customHeight="1" spans="1:7">
      <c r="A314" s="76">
        <v>310</v>
      </c>
      <c r="B314" s="77" t="s">
        <v>3463</v>
      </c>
      <c r="C314" s="77" t="s">
        <v>3430</v>
      </c>
      <c r="D314" s="77">
        <v>4.74</v>
      </c>
      <c r="E314" s="78">
        <v>75</v>
      </c>
      <c r="F314" s="45">
        <f t="shared" si="4"/>
        <v>355.5</v>
      </c>
      <c r="G314" s="79"/>
    </row>
    <row r="315" s="47" customFormat="1" customHeight="1" spans="1:7">
      <c r="A315" s="76">
        <v>311</v>
      </c>
      <c r="B315" s="77" t="s">
        <v>3464</v>
      </c>
      <c r="C315" s="77" t="s">
        <v>3430</v>
      </c>
      <c r="D315" s="77">
        <v>6.73</v>
      </c>
      <c r="E315" s="78">
        <v>75</v>
      </c>
      <c r="F315" s="45">
        <f t="shared" si="4"/>
        <v>504.75</v>
      </c>
      <c r="G315" s="79"/>
    </row>
    <row r="316" s="47" customFormat="1" customHeight="1" spans="1:7">
      <c r="A316" s="76">
        <v>312</v>
      </c>
      <c r="B316" s="77" t="s">
        <v>3465</v>
      </c>
      <c r="C316" s="77" t="s">
        <v>3430</v>
      </c>
      <c r="D316" s="77">
        <v>5.19</v>
      </c>
      <c r="E316" s="78">
        <v>75</v>
      </c>
      <c r="F316" s="45">
        <f t="shared" si="4"/>
        <v>389.25</v>
      </c>
      <c r="G316" s="79"/>
    </row>
    <row r="317" s="47" customFormat="1" customHeight="1" spans="1:7">
      <c r="A317" s="76">
        <v>313</v>
      </c>
      <c r="B317" s="77" t="s">
        <v>3281</v>
      </c>
      <c r="C317" s="77" t="s">
        <v>3430</v>
      </c>
      <c r="D317" s="77">
        <v>7.94</v>
      </c>
      <c r="E317" s="78">
        <v>75</v>
      </c>
      <c r="F317" s="45">
        <f t="shared" si="4"/>
        <v>595.5</v>
      </c>
      <c r="G317" s="79"/>
    </row>
    <row r="318" s="47" customFormat="1" customHeight="1" spans="1:7">
      <c r="A318" s="76">
        <v>314</v>
      </c>
      <c r="B318" s="77" t="s">
        <v>3466</v>
      </c>
      <c r="C318" s="77" t="s">
        <v>3430</v>
      </c>
      <c r="D318" s="77">
        <v>2.76</v>
      </c>
      <c r="E318" s="78">
        <v>75</v>
      </c>
      <c r="F318" s="45">
        <f t="shared" si="4"/>
        <v>207</v>
      </c>
      <c r="G318" s="79"/>
    </row>
    <row r="319" s="48" customFormat="1" customHeight="1" spans="1:7">
      <c r="A319" s="76">
        <v>315</v>
      </c>
      <c r="B319" s="77" t="s">
        <v>3467</v>
      </c>
      <c r="C319" s="77" t="s">
        <v>3430</v>
      </c>
      <c r="D319" s="77">
        <v>7.43</v>
      </c>
      <c r="E319" s="78">
        <v>75</v>
      </c>
      <c r="F319" s="45">
        <f t="shared" si="4"/>
        <v>557.25</v>
      </c>
      <c r="G319" s="82"/>
    </row>
    <row r="320" s="48" customFormat="1" customHeight="1" spans="1:7">
      <c r="A320" s="76">
        <v>316</v>
      </c>
      <c r="B320" s="83" t="s">
        <v>3468</v>
      </c>
      <c r="C320" s="83" t="s">
        <v>3430</v>
      </c>
      <c r="D320" s="83">
        <v>8.67</v>
      </c>
      <c r="E320" s="78">
        <v>75</v>
      </c>
      <c r="F320" s="45">
        <f t="shared" si="4"/>
        <v>650.25</v>
      </c>
      <c r="G320" s="82"/>
    </row>
    <row r="321" s="48" customFormat="1" customHeight="1" spans="1:7">
      <c r="A321" s="76">
        <v>317</v>
      </c>
      <c r="B321" s="83" t="s">
        <v>3469</v>
      </c>
      <c r="C321" s="83" t="s">
        <v>3430</v>
      </c>
      <c r="D321" s="83">
        <v>4.1</v>
      </c>
      <c r="E321" s="78">
        <v>75</v>
      </c>
      <c r="F321" s="45">
        <f t="shared" si="4"/>
        <v>307.5</v>
      </c>
      <c r="G321" s="82"/>
    </row>
    <row r="322" s="48" customFormat="1" customHeight="1" spans="1:7">
      <c r="A322" s="76">
        <v>318</v>
      </c>
      <c r="B322" s="83" t="s">
        <v>1305</v>
      </c>
      <c r="C322" s="83" t="s">
        <v>3430</v>
      </c>
      <c r="D322" s="83">
        <v>13.41</v>
      </c>
      <c r="E322" s="78">
        <v>75</v>
      </c>
      <c r="F322" s="45">
        <f t="shared" si="4"/>
        <v>1005.75</v>
      </c>
      <c r="G322" s="82"/>
    </row>
    <row r="323" s="48" customFormat="1" customHeight="1" spans="1:7">
      <c r="A323" s="76">
        <v>319</v>
      </c>
      <c r="B323" s="83" t="s">
        <v>3292</v>
      </c>
      <c r="C323" s="83" t="s">
        <v>3430</v>
      </c>
      <c r="D323" s="83">
        <v>5.76</v>
      </c>
      <c r="E323" s="78">
        <v>75</v>
      </c>
      <c r="F323" s="45">
        <f t="shared" si="4"/>
        <v>432</v>
      </c>
      <c r="G323" s="82"/>
    </row>
    <row r="324" s="48" customFormat="1" customHeight="1" spans="1:7">
      <c r="A324" s="76">
        <v>320</v>
      </c>
      <c r="B324" s="83" t="s">
        <v>3470</v>
      </c>
      <c r="C324" s="83" t="s">
        <v>3430</v>
      </c>
      <c r="D324" s="83">
        <v>6.43</v>
      </c>
      <c r="E324" s="78">
        <v>75</v>
      </c>
      <c r="F324" s="45">
        <f t="shared" si="4"/>
        <v>482.25</v>
      </c>
      <c r="G324" s="82"/>
    </row>
    <row r="325" s="48" customFormat="1" customHeight="1" spans="1:7">
      <c r="A325" s="76">
        <v>321</v>
      </c>
      <c r="B325" s="83" t="s">
        <v>3471</v>
      </c>
      <c r="C325" s="83" t="s">
        <v>3430</v>
      </c>
      <c r="D325" s="83">
        <v>4.35</v>
      </c>
      <c r="E325" s="78">
        <v>75</v>
      </c>
      <c r="F325" s="45">
        <f t="shared" ref="F325:F388" si="5">D325*E325</f>
        <v>326.25</v>
      </c>
      <c r="G325" s="82"/>
    </row>
    <row r="326" s="48" customFormat="1" customHeight="1" spans="1:7">
      <c r="A326" s="76">
        <v>322</v>
      </c>
      <c r="B326" s="83" t="s">
        <v>799</v>
      </c>
      <c r="C326" s="83" t="s">
        <v>3430</v>
      </c>
      <c r="D326" s="83">
        <v>5.72</v>
      </c>
      <c r="E326" s="78">
        <v>75</v>
      </c>
      <c r="F326" s="45">
        <f t="shared" si="5"/>
        <v>429</v>
      </c>
      <c r="G326" s="82"/>
    </row>
    <row r="327" s="48" customFormat="1" customHeight="1" spans="1:7">
      <c r="A327" s="76">
        <v>323</v>
      </c>
      <c r="B327" s="83" t="s">
        <v>10</v>
      </c>
      <c r="C327" s="83" t="s">
        <v>3430</v>
      </c>
      <c r="D327" s="83">
        <v>7.15</v>
      </c>
      <c r="E327" s="78">
        <v>75</v>
      </c>
      <c r="F327" s="45">
        <f t="shared" si="5"/>
        <v>536.25</v>
      </c>
      <c r="G327" s="82"/>
    </row>
    <row r="328" s="48" customFormat="1" customHeight="1" spans="1:7">
      <c r="A328" s="76">
        <v>324</v>
      </c>
      <c r="B328" s="83" t="s">
        <v>3472</v>
      </c>
      <c r="C328" s="83" t="s">
        <v>3430</v>
      </c>
      <c r="D328" s="83">
        <v>5.06</v>
      </c>
      <c r="E328" s="78">
        <v>75</v>
      </c>
      <c r="F328" s="45">
        <f t="shared" si="5"/>
        <v>379.5</v>
      </c>
      <c r="G328" s="82"/>
    </row>
    <row r="329" s="48" customFormat="1" customHeight="1" spans="1:7">
      <c r="A329" s="76">
        <v>325</v>
      </c>
      <c r="B329" s="83" t="s">
        <v>3473</v>
      </c>
      <c r="C329" s="83" t="s">
        <v>3430</v>
      </c>
      <c r="D329" s="83">
        <v>6.9</v>
      </c>
      <c r="E329" s="78">
        <v>75</v>
      </c>
      <c r="F329" s="45">
        <f t="shared" si="5"/>
        <v>517.5</v>
      </c>
      <c r="G329" s="82"/>
    </row>
    <row r="330" s="48" customFormat="1" customHeight="1" spans="1:7">
      <c r="A330" s="76">
        <v>326</v>
      </c>
      <c r="B330" s="83" t="s">
        <v>3474</v>
      </c>
      <c r="C330" s="83" t="s">
        <v>3430</v>
      </c>
      <c r="D330" s="83">
        <v>5.88</v>
      </c>
      <c r="E330" s="78">
        <v>75</v>
      </c>
      <c r="F330" s="45">
        <f t="shared" si="5"/>
        <v>441</v>
      </c>
      <c r="G330" s="82"/>
    </row>
    <row r="331" s="48" customFormat="1" customHeight="1" spans="1:7">
      <c r="A331" s="76">
        <v>327</v>
      </c>
      <c r="B331" s="83" t="s">
        <v>3475</v>
      </c>
      <c r="C331" s="83" t="s">
        <v>3430</v>
      </c>
      <c r="D331" s="83">
        <v>1.09</v>
      </c>
      <c r="E331" s="78">
        <v>75</v>
      </c>
      <c r="F331" s="45">
        <f t="shared" si="5"/>
        <v>81.75</v>
      </c>
      <c r="G331" s="82"/>
    </row>
    <row r="332" s="48" customFormat="1" customHeight="1" spans="1:7">
      <c r="A332" s="76">
        <v>328</v>
      </c>
      <c r="B332" s="83" t="s">
        <v>1330</v>
      </c>
      <c r="C332" s="83" t="s">
        <v>3430</v>
      </c>
      <c r="D332" s="83">
        <v>3.92</v>
      </c>
      <c r="E332" s="78">
        <v>75</v>
      </c>
      <c r="F332" s="45">
        <f t="shared" si="5"/>
        <v>294</v>
      </c>
      <c r="G332" s="82"/>
    </row>
    <row r="333" s="48" customFormat="1" customHeight="1" spans="1:7">
      <c r="A333" s="76">
        <v>329</v>
      </c>
      <c r="B333" s="83" t="s">
        <v>3476</v>
      </c>
      <c r="C333" s="83" t="s">
        <v>3430</v>
      </c>
      <c r="D333" s="83">
        <v>4.82</v>
      </c>
      <c r="E333" s="78">
        <v>75</v>
      </c>
      <c r="F333" s="45">
        <f t="shared" si="5"/>
        <v>361.5</v>
      </c>
      <c r="G333" s="82"/>
    </row>
    <row r="334" s="48" customFormat="1" customHeight="1" spans="1:7">
      <c r="A334" s="76">
        <v>330</v>
      </c>
      <c r="B334" s="83" t="s">
        <v>1218</v>
      </c>
      <c r="C334" s="83" t="s">
        <v>3430</v>
      </c>
      <c r="D334" s="83">
        <v>5.34</v>
      </c>
      <c r="E334" s="78">
        <v>75</v>
      </c>
      <c r="F334" s="45">
        <f t="shared" si="5"/>
        <v>400.5</v>
      </c>
      <c r="G334" s="82"/>
    </row>
    <row r="335" s="48" customFormat="1" customHeight="1" spans="1:7">
      <c r="A335" s="76">
        <v>331</v>
      </c>
      <c r="B335" s="83" t="s">
        <v>3159</v>
      </c>
      <c r="C335" s="83" t="s">
        <v>3430</v>
      </c>
      <c r="D335" s="83">
        <v>5.65</v>
      </c>
      <c r="E335" s="78">
        <v>75</v>
      </c>
      <c r="F335" s="45">
        <f t="shared" si="5"/>
        <v>423.75</v>
      </c>
      <c r="G335" s="82"/>
    </row>
    <row r="336" s="48" customFormat="1" customHeight="1" spans="1:7">
      <c r="A336" s="76">
        <v>332</v>
      </c>
      <c r="B336" s="83" t="s">
        <v>3151</v>
      </c>
      <c r="C336" s="83" t="s">
        <v>3430</v>
      </c>
      <c r="D336" s="83">
        <v>9.32</v>
      </c>
      <c r="E336" s="78">
        <v>75</v>
      </c>
      <c r="F336" s="45">
        <f t="shared" si="5"/>
        <v>699</v>
      </c>
      <c r="G336" s="82"/>
    </row>
    <row r="337" s="48" customFormat="1" customHeight="1" spans="1:7">
      <c r="A337" s="76">
        <v>333</v>
      </c>
      <c r="B337" s="83" t="s">
        <v>3477</v>
      </c>
      <c r="C337" s="83" t="s">
        <v>3430</v>
      </c>
      <c r="D337" s="83">
        <v>5.58</v>
      </c>
      <c r="E337" s="78">
        <v>75</v>
      </c>
      <c r="F337" s="45">
        <f t="shared" si="5"/>
        <v>418.5</v>
      </c>
      <c r="G337" s="82"/>
    </row>
    <row r="338" s="48" customFormat="1" customHeight="1" spans="1:7">
      <c r="A338" s="76">
        <v>334</v>
      </c>
      <c r="B338" s="83" t="s">
        <v>1269</v>
      </c>
      <c r="C338" s="83" t="s">
        <v>3430</v>
      </c>
      <c r="D338" s="83">
        <v>23.71</v>
      </c>
      <c r="E338" s="78">
        <v>75</v>
      </c>
      <c r="F338" s="45">
        <f t="shared" si="5"/>
        <v>1778.25</v>
      </c>
      <c r="G338" s="82"/>
    </row>
    <row r="339" s="48" customFormat="1" customHeight="1" spans="1:7">
      <c r="A339" s="76">
        <v>335</v>
      </c>
      <c r="B339" s="83" t="s">
        <v>344</v>
      </c>
      <c r="C339" s="83" t="s">
        <v>3430</v>
      </c>
      <c r="D339" s="83">
        <v>1.88</v>
      </c>
      <c r="E339" s="78">
        <v>75</v>
      </c>
      <c r="F339" s="45">
        <f t="shared" si="5"/>
        <v>141</v>
      </c>
      <c r="G339" s="82"/>
    </row>
    <row r="340" s="48" customFormat="1" customHeight="1" spans="1:7">
      <c r="A340" s="76">
        <v>336</v>
      </c>
      <c r="B340" s="83" t="s">
        <v>3478</v>
      </c>
      <c r="C340" s="83" t="s">
        <v>3430</v>
      </c>
      <c r="D340" s="83">
        <v>4.96</v>
      </c>
      <c r="E340" s="78">
        <v>75</v>
      </c>
      <c r="F340" s="45">
        <f t="shared" si="5"/>
        <v>372</v>
      </c>
      <c r="G340" s="82"/>
    </row>
    <row r="341" s="48" customFormat="1" customHeight="1" spans="1:7">
      <c r="A341" s="76">
        <v>337</v>
      </c>
      <c r="B341" s="83" t="s">
        <v>3479</v>
      </c>
      <c r="C341" s="83" t="s">
        <v>3430</v>
      </c>
      <c r="D341" s="83">
        <v>12.47</v>
      </c>
      <c r="E341" s="78">
        <v>75</v>
      </c>
      <c r="F341" s="45">
        <f t="shared" si="5"/>
        <v>935.25</v>
      </c>
      <c r="G341" s="82"/>
    </row>
    <row r="342" s="48" customFormat="1" customHeight="1" spans="1:7">
      <c r="A342" s="76">
        <v>338</v>
      </c>
      <c r="B342" s="83" t="s">
        <v>3480</v>
      </c>
      <c r="C342" s="83" t="s">
        <v>3430</v>
      </c>
      <c r="D342" s="83">
        <v>12.22</v>
      </c>
      <c r="E342" s="78">
        <v>75</v>
      </c>
      <c r="F342" s="45">
        <f t="shared" si="5"/>
        <v>916.5</v>
      </c>
      <c r="G342" s="82"/>
    </row>
    <row r="343" s="48" customFormat="1" customHeight="1" spans="1:7">
      <c r="A343" s="76">
        <v>339</v>
      </c>
      <c r="B343" s="83" t="s">
        <v>3481</v>
      </c>
      <c r="C343" s="83" t="s">
        <v>3430</v>
      </c>
      <c r="D343" s="83">
        <v>12.39</v>
      </c>
      <c r="E343" s="78">
        <v>75</v>
      </c>
      <c r="F343" s="45">
        <f t="shared" si="5"/>
        <v>929.25</v>
      </c>
      <c r="G343" s="82"/>
    </row>
    <row r="344" s="48" customFormat="1" customHeight="1" spans="1:7">
      <c r="A344" s="76">
        <v>340</v>
      </c>
      <c r="B344" s="83" t="s">
        <v>1296</v>
      </c>
      <c r="C344" s="83" t="s">
        <v>3430</v>
      </c>
      <c r="D344" s="83">
        <v>9.67</v>
      </c>
      <c r="E344" s="78">
        <v>75</v>
      </c>
      <c r="F344" s="45">
        <f t="shared" si="5"/>
        <v>725.25</v>
      </c>
      <c r="G344" s="82"/>
    </row>
    <row r="345" s="48" customFormat="1" customHeight="1" spans="1:7">
      <c r="A345" s="76">
        <v>341</v>
      </c>
      <c r="B345" s="83" t="s">
        <v>3482</v>
      </c>
      <c r="C345" s="83" t="s">
        <v>3430</v>
      </c>
      <c r="D345" s="83">
        <v>6.97</v>
      </c>
      <c r="E345" s="78">
        <v>75</v>
      </c>
      <c r="F345" s="45">
        <f t="shared" si="5"/>
        <v>522.75</v>
      </c>
      <c r="G345" s="82"/>
    </row>
    <row r="346" s="48" customFormat="1" customHeight="1" spans="1:7">
      <c r="A346" s="76">
        <v>342</v>
      </c>
      <c r="B346" s="83" t="s">
        <v>3483</v>
      </c>
      <c r="C346" s="83" t="s">
        <v>3430</v>
      </c>
      <c r="D346" s="83">
        <v>2.78</v>
      </c>
      <c r="E346" s="78">
        <v>75</v>
      </c>
      <c r="F346" s="45">
        <f t="shared" si="5"/>
        <v>208.5</v>
      </c>
      <c r="G346" s="82"/>
    </row>
    <row r="347" s="48" customFormat="1" customHeight="1" spans="1:7">
      <c r="A347" s="76">
        <v>343</v>
      </c>
      <c r="B347" s="83" t="s">
        <v>3484</v>
      </c>
      <c r="C347" s="83" t="s">
        <v>3430</v>
      </c>
      <c r="D347" s="83">
        <v>1.99</v>
      </c>
      <c r="E347" s="78">
        <v>75</v>
      </c>
      <c r="F347" s="45">
        <f t="shared" si="5"/>
        <v>149.25</v>
      </c>
      <c r="G347" s="82"/>
    </row>
    <row r="348" s="48" customFormat="1" customHeight="1" spans="1:7">
      <c r="A348" s="76">
        <v>344</v>
      </c>
      <c r="B348" s="83" t="s">
        <v>3444</v>
      </c>
      <c r="C348" s="83" t="s">
        <v>3430</v>
      </c>
      <c r="D348" s="83">
        <v>19.39</v>
      </c>
      <c r="E348" s="78">
        <v>75</v>
      </c>
      <c r="F348" s="45">
        <f t="shared" si="5"/>
        <v>1454.25</v>
      </c>
      <c r="G348" s="82"/>
    </row>
    <row r="349" s="48" customFormat="1" customHeight="1" spans="1:7">
      <c r="A349" s="76">
        <v>345</v>
      </c>
      <c r="B349" s="83" t="s">
        <v>1211</v>
      </c>
      <c r="C349" s="83" t="s">
        <v>3430</v>
      </c>
      <c r="D349" s="83">
        <v>7.51</v>
      </c>
      <c r="E349" s="78">
        <v>75</v>
      </c>
      <c r="F349" s="45">
        <f t="shared" si="5"/>
        <v>563.25</v>
      </c>
      <c r="G349" s="82"/>
    </row>
    <row r="350" s="48" customFormat="1" customHeight="1" spans="1:7">
      <c r="A350" s="76">
        <v>346</v>
      </c>
      <c r="B350" s="83" t="s">
        <v>3485</v>
      </c>
      <c r="C350" s="83" t="s">
        <v>3486</v>
      </c>
      <c r="D350" s="83">
        <v>2.23</v>
      </c>
      <c r="E350" s="78">
        <v>75</v>
      </c>
      <c r="F350" s="45">
        <f t="shared" si="5"/>
        <v>167.25</v>
      </c>
      <c r="G350" s="82"/>
    </row>
    <row r="351" s="48" customFormat="1" customHeight="1" spans="1:7">
      <c r="A351" s="76">
        <v>347</v>
      </c>
      <c r="B351" s="83" t="s">
        <v>3487</v>
      </c>
      <c r="C351" s="83" t="s">
        <v>3486</v>
      </c>
      <c r="D351" s="83">
        <v>5.01</v>
      </c>
      <c r="E351" s="78">
        <v>75</v>
      </c>
      <c r="F351" s="45">
        <f t="shared" si="5"/>
        <v>375.75</v>
      </c>
      <c r="G351" s="82"/>
    </row>
    <row r="352" s="48" customFormat="1" customHeight="1" spans="1:7">
      <c r="A352" s="76">
        <v>348</v>
      </c>
      <c r="B352" s="83" t="s">
        <v>3488</v>
      </c>
      <c r="C352" s="83" t="s">
        <v>3486</v>
      </c>
      <c r="D352" s="83">
        <v>2.31</v>
      </c>
      <c r="E352" s="78">
        <v>75</v>
      </c>
      <c r="F352" s="45">
        <f t="shared" si="5"/>
        <v>173.25</v>
      </c>
      <c r="G352" s="82"/>
    </row>
    <row r="353" s="48" customFormat="1" customHeight="1" spans="1:7">
      <c r="A353" s="76">
        <v>349</v>
      </c>
      <c r="B353" s="83" t="s">
        <v>3489</v>
      </c>
      <c r="C353" s="83" t="s">
        <v>3486</v>
      </c>
      <c r="D353" s="83">
        <v>6.58</v>
      </c>
      <c r="E353" s="78">
        <v>75</v>
      </c>
      <c r="F353" s="45">
        <f t="shared" si="5"/>
        <v>493.5</v>
      </c>
      <c r="G353" s="82"/>
    </row>
    <row r="354" s="48" customFormat="1" customHeight="1" spans="1:7">
      <c r="A354" s="76">
        <v>350</v>
      </c>
      <c r="B354" s="83" t="s">
        <v>3490</v>
      </c>
      <c r="C354" s="83" t="s">
        <v>3486</v>
      </c>
      <c r="D354" s="83">
        <v>7.05</v>
      </c>
      <c r="E354" s="78">
        <v>75</v>
      </c>
      <c r="F354" s="45">
        <f t="shared" si="5"/>
        <v>528.75</v>
      </c>
      <c r="G354" s="82"/>
    </row>
    <row r="355" s="48" customFormat="1" customHeight="1" spans="1:7">
      <c r="A355" s="76">
        <v>351</v>
      </c>
      <c r="B355" s="83" t="s">
        <v>1424</v>
      </c>
      <c r="C355" s="83" t="s">
        <v>3486</v>
      </c>
      <c r="D355" s="83">
        <v>6.32</v>
      </c>
      <c r="E355" s="78">
        <v>75</v>
      </c>
      <c r="F355" s="45">
        <f t="shared" si="5"/>
        <v>474</v>
      </c>
      <c r="G355" s="82"/>
    </row>
    <row r="356" s="48" customFormat="1" customHeight="1" spans="1:7">
      <c r="A356" s="76">
        <v>352</v>
      </c>
      <c r="B356" s="83" t="s">
        <v>3491</v>
      </c>
      <c r="C356" s="83" t="s">
        <v>3486</v>
      </c>
      <c r="D356" s="83">
        <v>11.63</v>
      </c>
      <c r="E356" s="78">
        <v>75</v>
      </c>
      <c r="F356" s="45">
        <f t="shared" si="5"/>
        <v>872.25</v>
      </c>
      <c r="G356" s="82"/>
    </row>
    <row r="357" s="48" customFormat="1" customHeight="1" spans="1:7">
      <c r="A357" s="76">
        <v>353</v>
      </c>
      <c r="B357" s="83" t="s">
        <v>3492</v>
      </c>
      <c r="C357" s="83" t="s">
        <v>3486</v>
      </c>
      <c r="D357" s="83">
        <v>8.23</v>
      </c>
      <c r="E357" s="78">
        <v>75</v>
      </c>
      <c r="F357" s="45">
        <f t="shared" si="5"/>
        <v>617.25</v>
      </c>
      <c r="G357" s="82"/>
    </row>
    <row r="358" s="48" customFormat="1" customHeight="1" spans="1:7">
      <c r="A358" s="76">
        <v>354</v>
      </c>
      <c r="B358" s="83" t="s">
        <v>3493</v>
      </c>
      <c r="C358" s="83" t="s">
        <v>3486</v>
      </c>
      <c r="D358" s="83">
        <v>4.2</v>
      </c>
      <c r="E358" s="78">
        <v>75</v>
      </c>
      <c r="F358" s="45">
        <f t="shared" si="5"/>
        <v>315</v>
      </c>
      <c r="G358" s="82"/>
    </row>
    <row r="359" s="48" customFormat="1" customHeight="1" spans="1:7">
      <c r="A359" s="76">
        <v>355</v>
      </c>
      <c r="B359" s="83" t="s">
        <v>3219</v>
      </c>
      <c r="C359" s="83" t="s">
        <v>3486</v>
      </c>
      <c r="D359" s="83">
        <v>28.42</v>
      </c>
      <c r="E359" s="78">
        <v>75</v>
      </c>
      <c r="F359" s="45">
        <f t="shared" si="5"/>
        <v>2131.5</v>
      </c>
      <c r="G359" s="82"/>
    </row>
    <row r="360" s="48" customFormat="1" customHeight="1" spans="1:7">
      <c r="A360" s="76">
        <v>356</v>
      </c>
      <c r="B360" s="83" t="s">
        <v>3494</v>
      </c>
      <c r="C360" s="83" t="s">
        <v>3486</v>
      </c>
      <c r="D360" s="83">
        <v>1.31</v>
      </c>
      <c r="E360" s="78">
        <v>75</v>
      </c>
      <c r="F360" s="45">
        <f t="shared" si="5"/>
        <v>98.25</v>
      </c>
      <c r="G360" s="82"/>
    </row>
    <row r="361" s="48" customFormat="1" customHeight="1" spans="1:7">
      <c r="A361" s="76">
        <v>357</v>
      </c>
      <c r="B361" s="83" t="s">
        <v>1284</v>
      </c>
      <c r="C361" s="83" t="s">
        <v>3486</v>
      </c>
      <c r="D361" s="83">
        <v>10.89</v>
      </c>
      <c r="E361" s="78">
        <v>75</v>
      </c>
      <c r="F361" s="45">
        <f t="shared" si="5"/>
        <v>816.75</v>
      </c>
      <c r="G361" s="82"/>
    </row>
    <row r="362" s="48" customFormat="1" customHeight="1" spans="1:7">
      <c r="A362" s="76">
        <v>358</v>
      </c>
      <c r="B362" s="83" t="s">
        <v>1382</v>
      </c>
      <c r="C362" s="83" t="s">
        <v>3486</v>
      </c>
      <c r="D362" s="83">
        <v>4.5</v>
      </c>
      <c r="E362" s="78">
        <v>75</v>
      </c>
      <c r="F362" s="45">
        <f t="shared" si="5"/>
        <v>337.5</v>
      </c>
      <c r="G362" s="82"/>
    </row>
    <row r="363" s="48" customFormat="1" customHeight="1" spans="1:7">
      <c r="A363" s="76">
        <v>359</v>
      </c>
      <c r="B363" s="83" t="s">
        <v>3495</v>
      </c>
      <c r="C363" s="83" t="s">
        <v>3486</v>
      </c>
      <c r="D363" s="83">
        <v>5.48</v>
      </c>
      <c r="E363" s="78">
        <v>75</v>
      </c>
      <c r="F363" s="45">
        <f t="shared" si="5"/>
        <v>411</v>
      </c>
      <c r="G363" s="82"/>
    </row>
    <row r="364" s="48" customFormat="1" customHeight="1" spans="1:7">
      <c r="A364" s="76">
        <v>360</v>
      </c>
      <c r="B364" s="83" t="s">
        <v>3496</v>
      </c>
      <c r="C364" s="83" t="s">
        <v>3486</v>
      </c>
      <c r="D364" s="83">
        <v>4.43</v>
      </c>
      <c r="E364" s="78">
        <v>75</v>
      </c>
      <c r="F364" s="45">
        <f t="shared" si="5"/>
        <v>332.25</v>
      </c>
      <c r="G364" s="82"/>
    </row>
    <row r="365" s="48" customFormat="1" customHeight="1" spans="1:7">
      <c r="A365" s="76">
        <v>361</v>
      </c>
      <c r="B365" s="83" t="s">
        <v>3497</v>
      </c>
      <c r="C365" s="83" t="s">
        <v>3486</v>
      </c>
      <c r="D365" s="83">
        <v>5.35</v>
      </c>
      <c r="E365" s="78">
        <v>75</v>
      </c>
      <c r="F365" s="45">
        <f t="shared" si="5"/>
        <v>401.25</v>
      </c>
      <c r="G365" s="82"/>
    </row>
    <row r="366" s="48" customFormat="1" customHeight="1" spans="1:7">
      <c r="A366" s="76">
        <v>362</v>
      </c>
      <c r="B366" s="83" t="s">
        <v>3498</v>
      </c>
      <c r="C366" s="83" t="s">
        <v>3486</v>
      </c>
      <c r="D366" s="83">
        <v>9.35</v>
      </c>
      <c r="E366" s="78">
        <v>75</v>
      </c>
      <c r="F366" s="45">
        <f t="shared" si="5"/>
        <v>701.25</v>
      </c>
      <c r="G366" s="82"/>
    </row>
    <row r="367" s="48" customFormat="1" customHeight="1" spans="1:7">
      <c r="A367" s="76">
        <v>363</v>
      </c>
      <c r="B367" s="83" t="s">
        <v>3499</v>
      </c>
      <c r="C367" s="83" t="s">
        <v>3486</v>
      </c>
      <c r="D367" s="83">
        <v>1.44</v>
      </c>
      <c r="E367" s="78">
        <v>75</v>
      </c>
      <c r="F367" s="45">
        <f t="shared" si="5"/>
        <v>108</v>
      </c>
      <c r="G367" s="82"/>
    </row>
    <row r="368" s="48" customFormat="1" customHeight="1" spans="1:7">
      <c r="A368" s="76">
        <v>364</v>
      </c>
      <c r="B368" s="83" t="s">
        <v>3500</v>
      </c>
      <c r="C368" s="83" t="s">
        <v>3486</v>
      </c>
      <c r="D368" s="83">
        <v>17.44</v>
      </c>
      <c r="E368" s="78">
        <v>75</v>
      </c>
      <c r="F368" s="45">
        <f t="shared" si="5"/>
        <v>1308</v>
      </c>
      <c r="G368" s="82"/>
    </row>
    <row r="369" s="48" customFormat="1" customHeight="1" spans="1:7">
      <c r="A369" s="76">
        <v>365</v>
      </c>
      <c r="B369" s="83" t="s">
        <v>2033</v>
      </c>
      <c r="C369" s="83" t="s">
        <v>3486</v>
      </c>
      <c r="D369" s="83">
        <v>2.57</v>
      </c>
      <c r="E369" s="78">
        <v>75</v>
      </c>
      <c r="F369" s="45">
        <f t="shared" si="5"/>
        <v>192.75</v>
      </c>
      <c r="G369" s="82"/>
    </row>
    <row r="370" s="48" customFormat="1" customHeight="1" spans="1:7">
      <c r="A370" s="76">
        <v>366</v>
      </c>
      <c r="B370" s="83" t="s">
        <v>3501</v>
      </c>
      <c r="C370" s="83" t="s">
        <v>3486</v>
      </c>
      <c r="D370" s="83">
        <v>3.87</v>
      </c>
      <c r="E370" s="78">
        <v>75</v>
      </c>
      <c r="F370" s="45">
        <f t="shared" si="5"/>
        <v>290.25</v>
      </c>
      <c r="G370" s="82"/>
    </row>
    <row r="371" s="48" customFormat="1" customHeight="1" spans="1:7">
      <c r="A371" s="76">
        <v>367</v>
      </c>
      <c r="B371" s="83" t="s">
        <v>3502</v>
      </c>
      <c r="C371" s="83" t="s">
        <v>3486</v>
      </c>
      <c r="D371" s="83">
        <v>6.8</v>
      </c>
      <c r="E371" s="78">
        <v>75</v>
      </c>
      <c r="F371" s="45">
        <f t="shared" si="5"/>
        <v>510</v>
      </c>
      <c r="G371" s="82"/>
    </row>
    <row r="372" s="48" customFormat="1" customHeight="1" spans="1:7">
      <c r="A372" s="76">
        <v>368</v>
      </c>
      <c r="B372" s="83" t="s">
        <v>1136</v>
      </c>
      <c r="C372" s="83" t="s">
        <v>3486</v>
      </c>
      <c r="D372" s="83">
        <v>3.53</v>
      </c>
      <c r="E372" s="78">
        <v>75</v>
      </c>
      <c r="F372" s="45">
        <f t="shared" si="5"/>
        <v>264.75</v>
      </c>
      <c r="G372" s="82"/>
    </row>
    <row r="373" s="48" customFormat="1" customHeight="1" spans="1:7">
      <c r="A373" s="76">
        <v>369</v>
      </c>
      <c r="B373" s="83" t="s">
        <v>1213</v>
      </c>
      <c r="C373" s="83" t="s">
        <v>3486</v>
      </c>
      <c r="D373" s="83">
        <v>31.06</v>
      </c>
      <c r="E373" s="78">
        <v>75</v>
      </c>
      <c r="F373" s="45">
        <f t="shared" si="5"/>
        <v>2329.5</v>
      </c>
      <c r="G373" s="82"/>
    </row>
    <row r="374" s="48" customFormat="1" customHeight="1" spans="1:7">
      <c r="A374" s="76">
        <v>370</v>
      </c>
      <c r="B374" s="83" t="s">
        <v>3503</v>
      </c>
      <c r="C374" s="83" t="s">
        <v>3486</v>
      </c>
      <c r="D374" s="83">
        <v>6.92</v>
      </c>
      <c r="E374" s="78">
        <v>75</v>
      </c>
      <c r="F374" s="45">
        <f t="shared" si="5"/>
        <v>519</v>
      </c>
      <c r="G374" s="82"/>
    </row>
    <row r="375" s="48" customFormat="1" customHeight="1" spans="1:7">
      <c r="A375" s="76">
        <v>371</v>
      </c>
      <c r="B375" s="83" t="s">
        <v>3504</v>
      </c>
      <c r="C375" s="83" t="s">
        <v>3486</v>
      </c>
      <c r="D375" s="83">
        <v>5.08</v>
      </c>
      <c r="E375" s="78">
        <v>75</v>
      </c>
      <c r="F375" s="45">
        <f t="shared" si="5"/>
        <v>381</v>
      </c>
      <c r="G375" s="82"/>
    </row>
    <row r="376" s="48" customFormat="1" customHeight="1" spans="1:7">
      <c r="A376" s="76">
        <v>372</v>
      </c>
      <c r="B376" s="83" t="s">
        <v>1552</v>
      </c>
      <c r="C376" s="83" t="s">
        <v>3486</v>
      </c>
      <c r="D376" s="83">
        <v>7.31</v>
      </c>
      <c r="E376" s="78">
        <v>75</v>
      </c>
      <c r="F376" s="45">
        <f t="shared" si="5"/>
        <v>548.25</v>
      </c>
      <c r="G376" s="82"/>
    </row>
    <row r="377" s="48" customFormat="1" customHeight="1" spans="1:7">
      <c r="A377" s="76">
        <v>373</v>
      </c>
      <c r="B377" s="83" t="s">
        <v>1933</v>
      </c>
      <c r="C377" s="83" t="s">
        <v>3486</v>
      </c>
      <c r="D377" s="83">
        <v>4.12</v>
      </c>
      <c r="E377" s="78">
        <v>75</v>
      </c>
      <c r="F377" s="45">
        <f t="shared" si="5"/>
        <v>309</v>
      </c>
      <c r="G377" s="82"/>
    </row>
    <row r="378" s="48" customFormat="1" customHeight="1" spans="1:7">
      <c r="A378" s="76">
        <v>374</v>
      </c>
      <c r="B378" s="83" t="s">
        <v>3505</v>
      </c>
      <c r="C378" s="83" t="s">
        <v>3486</v>
      </c>
      <c r="D378" s="83">
        <v>2.67</v>
      </c>
      <c r="E378" s="78">
        <v>75</v>
      </c>
      <c r="F378" s="45">
        <f t="shared" si="5"/>
        <v>200.25</v>
      </c>
      <c r="G378" s="82"/>
    </row>
    <row r="379" s="48" customFormat="1" customHeight="1" spans="1:7">
      <c r="A379" s="76">
        <v>375</v>
      </c>
      <c r="B379" s="83" t="s">
        <v>3506</v>
      </c>
      <c r="C379" s="83" t="s">
        <v>3486</v>
      </c>
      <c r="D379" s="83">
        <v>4</v>
      </c>
      <c r="E379" s="78">
        <v>75</v>
      </c>
      <c r="F379" s="45">
        <f t="shared" si="5"/>
        <v>300</v>
      </c>
      <c r="G379" s="82"/>
    </row>
    <row r="380" s="48" customFormat="1" customHeight="1" spans="1:7">
      <c r="A380" s="76">
        <v>376</v>
      </c>
      <c r="B380" s="83" t="s">
        <v>3507</v>
      </c>
      <c r="C380" s="83" t="s">
        <v>3486</v>
      </c>
      <c r="D380" s="83">
        <v>0.72</v>
      </c>
      <c r="E380" s="78">
        <v>75</v>
      </c>
      <c r="F380" s="45">
        <f t="shared" si="5"/>
        <v>54</v>
      </c>
      <c r="G380" s="82"/>
    </row>
    <row r="381" s="48" customFormat="1" customHeight="1" spans="1:7">
      <c r="A381" s="76">
        <v>377</v>
      </c>
      <c r="B381" s="83" t="s">
        <v>3508</v>
      </c>
      <c r="C381" s="83" t="s">
        <v>3486</v>
      </c>
      <c r="D381" s="83">
        <v>5.26</v>
      </c>
      <c r="E381" s="78">
        <v>75</v>
      </c>
      <c r="F381" s="45">
        <f t="shared" si="5"/>
        <v>394.5</v>
      </c>
      <c r="G381" s="82"/>
    </row>
    <row r="382" s="48" customFormat="1" customHeight="1" spans="1:7">
      <c r="A382" s="76">
        <v>378</v>
      </c>
      <c r="B382" s="83" t="s">
        <v>3509</v>
      </c>
      <c r="C382" s="83" t="s">
        <v>3486</v>
      </c>
      <c r="D382" s="83">
        <v>0.8</v>
      </c>
      <c r="E382" s="78">
        <v>75</v>
      </c>
      <c r="F382" s="45">
        <f t="shared" si="5"/>
        <v>60</v>
      </c>
      <c r="G382" s="82"/>
    </row>
    <row r="383" s="48" customFormat="1" customHeight="1" spans="1:7">
      <c r="A383" s="76">
        <v>379</v>
      </c>
      <c r="B383" s="83" t="s">
        <v>3510</v>
      </c>
      <c r="C383" s="83" t="s">
        <v>3486</v>
      </c>
      <c r="D383" s="83">
        <v>3.26</v>
      </c>
      <c r="E383" s="78">
        <v>75</v>
      </c>
      <c r="F383" s="45">
        <f t="shared" si="5"/>
        <v>244.5</v>
      </c>
      <c r="G383" s="82"/>
    </row>
    <row r="384" s="48" customFormat="1" customHeight="1" spans="1:7">
      <c r="A384" s="76">
        <v>380</v>
      </c>
      <c r="B384" s="83" t="s">
        <v>1828</v>
      </c>
      <c r="C384" s="83" t="s">
        <v>3486</v>
      </c>
      <c r="D384" s="83">
        <v>2.48</v>
      </c>
      <c r="E384" s="78">
        <v>75</v>
      </c>
      <c r="F384" s="45">
        <f t="shared" si="5"/>
        <v>186</v>
      </c>
      <c r="G384" s="82"/>
    </row>
    <row r="385" s="48" customFormat="1" customHeight="1" spans="1:7">
      <c r="A385" s="76">
        <v>381</v>
      </c>
      <c r="B385" s="83" t="s">
        <v>3511</v>
      </c>
      <c r="C385" s="83" t="s">
        <v>3486</v>
      </c>
      <c r="D385" s="83">
        <v>4.22</v>
      </c>
      <c r="E385" s="78">
        <v>75</v>
      </c>
      <c r="F385" s="45">
        <f t="shared" si="5"/>
        <v>316.5</v>
      </c>
      <c r="G385" s="82"/>
    </row>
    <row r="386" s="48" customFormat="1" customHeight="1" spans="1:7">
      <c r="A386" s="76">
        <v>382</v>
      </c>
      <c r="B386" s="83" t="s">
        <v>3512</v>
      </c>
      <c r="C386" s="83" t="s">
        <v>3486</v>
      </c>
      <c r="D386" s="83">
        <v>7.07</v>
      </c>
      <c r="E386" s="78">
        <v>75</v>
      </c>
      <c r="F386" s="45">
        <f t="shared" si="5"/>
        <v>530.25</v>
      </c>
      <c r="G386" s="82"/>
    </row>
    <row r="387" s="48" customFormat="1" customHeight="1" spans="1:7">
      <c r="A387" s="76">
        <v>383</v>
      </c>
      <c r="B387" s="83" t="s">
        <v>3513</v>
      </c>
      <c r="C387" s="83" t="s">
        <v>3486</v>
      </c>
      <c r="D387" s="83">
        <v>8.37</v>
      </c>
      <c r="E387" s="78">
        <v>75</v>
      </c>
      <c r="F387" s="45">
        <f t="shared" si="5"/>
        <v>627.75</v>
      </c>
      <c r="G387" s="82"/>
    </row>
    <row r="388" s="48" customFormat="1" customHeight="1" spans="1:7">
      <c r="A388" s="76">
        <v>384</v>
      </c>
      <c r="B388" s="83" t="s">
        <v>1933</v>
      </c>
      <c r="C388" s="83" t="s">
        <v>3486</v>
      </c>
      <c r="D388" s="83">
        <v>3.74</v>
      </c>
      <c r="E388" s="78">
        <v>75</v>
      </c>
      <c r="F388" s="45">
        <f t="shared" si="5"/>
        <v>280.5</v>
      </c>
      <c r="G388" s="82"/>
    </row>
    <row r="389" s="48" customFormat="1" customHeight="1" spans="1:7">
      <c r="A389" s="76">
        <v>385</v>
      </c>
      <c r="B389" s="83" t="s">
        <v>3514</v>
      </c>
      <c r="C389" s="83" t="s">
        <v>3486</v>
      </c>
      <c r="D389" s="83">
        <v>9.27</v>
      </c>
      <c r="E389" s="78">
        <v>75</v>
      </c>
      <c r="F389" s="45">
        <f t="shared" ref="F389:F452" si="6">D389*E389</f>
        <v>695.25</v>
      </c>
      <c r="G389" s="82"/>
    </row>
    <row r="390" s="48" customFormat="1" customHeight="1" spans="1:7">
      <c r="A390" s="76">
        <v>386</v>
      </c>
      <c r="B390" s="83" t="s">
        <v>3278</v>
      </c>
      <c r="C390" s="83" t="s">
        <v>3486</v>
      </c>
      <c r="D390" s="83">
        <v>3.71</v>
      </c>
      <c r="E390" s="78">
        <v>75</v>
      </c>
      <c r="F390" s="45">
        <f t="shared" si="6"/>
        <v>278.25</v>
      </c>
      <c r="G390" s="82"/>
    </row>
    <row r="391" s="48" customFormat="1" customHeight="1" spans="1:7">
      <c r="A391" s="76">
        <v>387</v>
      </c>
      <c r="B391" s="83" t="s">
        <v>3515</v>
      </c>
      <c r="C391" s="83" t="s">
        <v>3486</v>
      </c>
      <c r="D391" s="83">
        <v>5.83</v>
      </c>
      <c r="E391" s="78">
        <v>75</v>
      </c>
      <c r="F391" s="45">
        <f t="shared" si="6"/>
        <v>437.25</v>
      </c>
      <c r="G391" s="82"/>
    </row>
    <row r="392" s="48" customFormat="1" customHeight="1" spans="1:7">
      <c r="A392" s="76">
        <v>388</v>
      </c>
      <c r="B392" s="83" t="s">
        <v>2176</v>
      </c>
      <c r="C392" s="83" t="s">
        <v>3486</v>
      </c>
      <c r="D392" s="83">
        <v>7.39</v>
      </c>
      <c r="E392" s="78">
        <v>75</v>
      </c>
      <c r="F392" s="45">
        <f t="shared" si="6"/>
        <v>554.25</v>
      </c>
      <c r="G392" s="82"/>
    </row>
    <row r="393" s="48" customFormat="1" customHeight="1" spans="1:7">
      <c r="A393" s="76">
        <v>389</v>
      </c>
      <c r="B393" s="83" t="s">
        <v>3516</v>
      </c>
      <c r="C393" s="83" t="s">
        <v>3486</v>
      </c>
      <c r="D393" s="83">
        <v>8.66</v>
      </c>
      <c r="E393" s="78">
        <v>75</v>
      </c>
      <c r="F393" s="45">
        <f t="shared" si="6"/>
        <v>649.5</v>
      </c>
      <c r="G393" s="82"/>
    </row>
    <row r="394" s="48" customFormat="1" customHeight="1" spans="1:7">
      <c r="A394" s="76">
        <v>390</v>
      </c>
      <c r="B394" s="83" t="s">
        <v>3517</v>
      </c>
      <c r="C394" s="83" t="s">
        <v>3486</v>
      </c>
      <c r="D394" s="83">
        <v>9.08</v>
      </c>
      <c r="E394" s="78">
        <v>75</v>
      </c>
      <c r="F394" s="45">
        <f t="shared" si="6"/>
        <v>681</v>
      </c>
      <c r="G394" s="82"/>
    </row>
    <row r="395" s="48" customFormat="1" customHeight="1" spans="1:7">
      <c r="A395" s="76">
        <v>391</v>
      </c>
      <c r="B395" s="83" t="s">
        <v>3518</v>
      </c>
      <c r="C395" s="83" t="s">
        <v>3486</v>
      </c>
      <c r="D395" s="83">
        <v>3.39</v>
      </c>
      <c r="E395" s="78">
        <v>75</v>
      </c>
      <c r="F395" s="45">
        <f t="shared" si="6"/>
        <v>254.25</v>
      </c>
      <c r="G395" s="82"/>
    </row>
    <row r="396" s="48" customFormat="1" customHeight="1" spans="1:7">
      <c r="A396" s="76">
        <v>392</v>
      </c>
      <c r="B396" s="83" t="s">
        <v>794</v>
      </c>
      <c r="C396" s="83" t="s">
        <v>3486</v>
      </c>
      <c r="D396" s="83">
        <v>4.65</v>
      </c>
      <c r="E396" s="78">
        <v>75</v>
      </c>
      <c r="F396" s="45">
        <f t="shared" si="6"/>
        <v>348.75</v>
      </c>
      <c r="G396" s="82"/>
    </row>
    <row r="397" s="48" customFormat="1" customHeight="1" spans="1:7">
      <c r="A397" s="76">
        <v>393</v>
      </c>
      <c r="B397" s="83" t="s">
        <v>3519</v>
      </c>
      <c r="C397" s="83" t="s">
        <v>3486</v>
      </c>
      <c r="D397" s="83">
        <v>3.39</v>
      </c>
      <c r="E397" s="78">
        <v>75</v>
      </c>
      <c r="F397" s="45">
        <f t="shared" si="6"/>
        <v>254.25</v>
      </c>
      <c r="G397" s="82"/>
    </row>
    <row r="398" s="48" customFormat="1" customHeight="1" spans="1:7">
      <c r="A398" s="76">
        <v>394</v>
      </c>
      <c r="B398" s="83" t="s">
        <v>3520</v>
      </c>
      <c r="C398" s="83" t="s">
        <v>3486</v>
      </c>
      <c r="D398" s="83">
        <v>4.15</v>
      </c>
      <c r="E398" s="78">
        <v>75</v>
      </c>
      <c r="F398" s="45">
        <f t="shared" si="6"/>
        <v>311.25</v>
      </c>
      <c r="G398" s="82"/>
    </row>
    <row r="399" s="48" customFormat="1" customHeight="1" spans="1:7">
      <c r="A399" s="76">
        <v>395</v>
      </c>
      <c r="B399" s="83" t="s">
        <v>1510</v>
      </c>
      <c r="C399" s="83" t="s">
        <v>3486</v>
      </c>
      <c r="D399" s="83">
        <v>6.12</v>
      </c>
      <c r="E399" s="78">
        <v>75</v>
      </c>
      <c r="F399" s="45">
        <f t="shared" si="6"/>
        <v>459</v>
      </c>
      <c r="G399" s="82"/>
    </row>
    <row r="400" s="48" customFormat="1" customHeight="1" spans="1:7">
      <c r="A400" s="76">
        <v>396</v>
      </c>
      <c r="B400" s="83" t="s">
        <v>3521</v>
      </c>
      <c r="C400" s="83" t="s">
        <v>3486</v>
      </c>
      <c r="D400" s="83">
        <v>7.66</v>
      </c>
      <c r="E400" s="78">
        <v>75</v>
      </c>
      <c r="F400" s="45">
        <f t="shared" si="6"/>
        <v>574.5</v>
      </c>
      <c r="G400" s="82"/>
    </row>
    <row r="401" s="48" customFormat="1" customHeight="1" spans="1:7">
      <c r="A401" s="76">
        <v>397</v>
      </c>
      <c r="B401" s="83" t="s">
        <v>3522</v>
      </c>
      <c r="C401" s="83" t="s">
        <v>3486</v>
      </c>
      <c r="D401" s="83">
        <v>6.02</v>
      </c>
      <c r="E401" s="78">
        <v>75</v>
      </c>
      <c r="F401" s="45">
        <f t="shared" si="6"/>
        <v>451.5</v>
      </c>
      <c r="G401" s="82"/>
    </row>
    <row r="402" s="48" customFormat="1" customHeight="1" spans="1:7">
      <c r="A402" s="76">
        <v>398</v>
      </c>
      <c r="B402" s="83" t="s">
        <v>3523</v>
      </c>
      <c r="C402" s="83" t="s">
        <v>3486</v>
      </c>
      <c r="D402" s="83">
        <v>7.71</v>
      </c>
      <c r="E402" s="78">
        <v>75</v>
      </c>
      <c r="F402" s="45">
        <f t="shared" si="6"/>
        <v>578.25</v>
      </c>
      <c r="G402" s="82"/>
    </row>
    <row r="403" s="48" customFormat="1" customHeight="1" spans="1:7">
      <c r="A403" s="76">
        <v>399</v>
      </c>
      <c r="B403" s="83" t="s">
        <v>1164</v>
      </c>
      <c r="C403" s="83" t="s">
        <v>3486</v>
      </c>
      <c r="D403" s="83">
        <v>2.12</v>
      </c>
      <c r="E403" s="78">
        <v>75</v>
      </c>
      <c r="F403" s="45">
        <f t="shared" si="6"/>
        <v>159</v>
      </c>
      <c r="G403" s="82"/>
    </row>
    <row r="404" s="48" customFormat="1" customHeight="1" spans="1:7">
      <c r="A404" s="76">
        <v>400</v>
      </c>
      <c r="B404" s="83" t="s">
        <v>3524</v>
      </c>
      <c r="C404" s="83" t="s">
        <v>3486</v>
      </c>
      <c r="D404" s="83">
        <v>6.04</v>
      </c>
      <c r="E404" s="78">
        <v>75</v>
      </c>
      <c r="F404" s="45">
        <f t="shared" si="6"/>
        <v>453</v>
      </c>
      <c r="G404" s="82"/>
    </row>
    <row r="405" s="48" customFormat="1" customHeight="1" spans="1:7">
      <c r="A405" s="76">
        <v>401</v>
      </c>
      <c r="B405" s="83" t="s">
        <v>3525</v>
      </c>
      <c r="C405" s="83" t="s">
        <v>3486</v>
      </c>
      <c r="D405" s="83">
        <v>3.9</v>
      </c>
      <c r="E405" s="78">
        <v>75</v>
      </c>
      <c r="F405" s="45">
        <f t="shared" si="6"/>
        <v>292.5</v>
      </c>
      <c r="G405" s="82"/>
    </row>
    <row r="406" s="48" customFormat="1" customHeight="1" spans="1:7">
      <c r="A406" s="76">
        <v>402</v>
      </c>
      <c r="B406" s="83" t="s">
        <v>3526</v>
      </c>
      <c r="C406" s="83" t="s">
        <v>3486</v>
      </c>
      <c r="D406" s="83">
        <v>3.79</v>
      </c>
      <c r="E406" s="78">
        <v>75</v>
      </c>
      <c r="F406" s="45">
        <f t="shared" si="6"/>
        <v>284.25</v>
      </c>
      <c r="G406" s="82"/>
    </row>
    <row r="407" s="48" customFormat="1" customHeight="1" spans="1:7">
      <c r="A407" s="76">
        <v>403</v>
      </c>
      <c r="B407" s="83" t="s">
        <v>2736</v>
      </c>
      <c r="C407" s="83" t="s">
        <v>3486</v>
      </c>
      <c r="D407" s="83">
        <v>3.9</v>
      </c>
      <c r="E407" s="78">
        <v>75</v>
      </c>
      <c r="F407" s="45">
        <f t="shared" si="6"/>
        <v>292.5</v>
      </c>
      <c r="G407" s="82"/>
    </row>
    <row r="408" s="48" customFormat="1" customHeight="1" spans="1:7">
      <c r="A408" s="76">
        <v>404</v>
      </c>
      <c r="B408" s="83" t="s">
        <v>1552</v>
      </c>
      <c r="C408" s="83" t="s">
        <v>3486</v>
      </c>
      <c r="D408" s="83">
        <v>3.51</v>
      </c>
      <c r="E408" s="78">
        <v>75</v>
      </c>
      <c r="F408" s="45">
        <f t="shared" si="6"/>
        <v>263.25</v>
      </c>
      <c r="G408" s="82"/>
    </row>
    <row r="409" s="48" customFormat="1" customHeight="1" spans="1:7">
      <c r="A409" s="76">
        <v>405</v>
      </c>
      <c r="B409" s="83" t="s">
        <v>326</v>
      </c>
      <c r="C409" s="83" t="s">
        <v>3486</v>
      </c>
      <c r="D409" s="83">
        <v>3.03</v>
      </c>
      <c r="E409" s="78">
        <v>75</v>
      </c>
      <c r="F409" s="45">
        <f t="shared" si="6"/>
        <v>227.25</v>
      </c>
      <c r="G409" s="82"/>
    </row>
    <row r="410" s="48" customFormat="1" customHeight="1" spans="1:7">
      <c r="A410" s="76">
        <v>406</v>
      </c>
      <c r="B410" s="83" t="s">
        <v>3527</v>
      </c>
      <c r="C410" s="83" t="s">
        <v>3486</v>
      </c>
      <c r="D410" s="83">
        <v>8.55</v>
      </c>
      <c r="E410" s="78">
        <v>75</v>
      </c>
      <c r="F410" s="45">
        <f t="shared" si="6"/>
        <v>641.25</v>
      </c>
      <c r="G410" s="82"/>
    </row>
    <row r="411" s="48" customFormat="1" customHeight="1" spans="1:7">
      <c r="A411" s="76">
        <v>407</v>
      </c>
      <c r="B411" s="83" t="s">
        <v>1344</v>
      </c>
      <c r="C411" s="83" t="s">
        <v>3486</v>
      </c>
      <c r="D411" s="83">
        <v>5.41</v>
      </c>
      <c r="E411" s="78">
        <v>75</v>
      </c>
      <c r="F411" s="45">
        <f t="shared" si="6"/>
        <v>405.75</v>
      </c>
      <c r="G411" s="82"/>
    </row>
    <row r="412" s="48" customFormat="1" customHeight="1" spans="1:7">
      <c r="A412" s="76">
        <v>408</v>
      </c>
      <c r="B412" s="83" t="s">
        <v>3528</v>
      </c>
      <c r="C412" s="83" t="s">
        <v>3486</v>
      </c>
      <c r="D412" s="83">
        <v>4.36</v>
      </c>
      <c r="E412" s="78">
        <v>75</v>
      </c>
      <c r="F412" s="45">
        <f t="shared" si="6"/>
        <v>327</v>
      </c>
      <c r="G412" s="82"/>
    </row>
    <row r="413" s="48" customFormat="1" customHeight="1" spans="1:7">
      <c r="A413" s="76">
        <v>409</v>
      </c>
      <c r="B413" s="83" t="s">
        <v>3529</v>
      </c>
      <c r="C413" s="83" t="s">
        <v>3486</v>
      </c>
      <c r="D413" s="83">
        <v>6.65</v>
      </c>
      <c r="E413" s="78">
        <v>75</v>
      </c>
      <c r="F413" s="45">
        <f t="shared" si="6"/>
        <v>498.75</v>
      </c>
      <c r="G413" s="82"/>
    </row>
    <row r="414" s="48" customFormat="1" customHeight="1" spans="1:7">
      <c r="A414" s="76">
        <v>410</v>
      </c>
      <c r="B414" s="83" t="s">
        <v>3530</v>
      </c>
      <c r="C414" s="83" t="s">
        <v>3486</v>
      </c>
      <c r="D414" s="83">
        <v>4.81</v>
      </c>
      <c r="E414" s="78">
        <v>75</v>
      </c>
      <c r="F414" s="45">
        <f t="shared" si="6"/>
        <v>360.75</v>
      </c>
      <c r="G414" s="82"/>
    </row>
    <row r="415" s="48" customFormat="1" customHeight="1" spans="1:7">
      <c r="A415" s="76">
        <v>411</v>
      </c>
      <c r="B415" s="83" t="s">
        <v>3531</v>
      </c>
      <c r="C415" s="83" t="s">
        <v>3486</v>
      </c>
      <c r="D415" s="83">
        <v>20.79</v>
      </c>
      <c r="E415" s="78">
        <v>75</v>
      </c>
      <c r="F415" s="45">
        <f t="shared" si="6"/>
        <v>1559.25</v>
      </c>
      <c r="G415" s="82"/>
    </row>
    <row r="416" s="48" customFormat="1" customHeight="1" spans="1:7">
      <c r="A416" s="76">
        <v>412</v>
      </c>
      <c r="B416" s="83" t="s">
        <v>3532</v>
      </c>
      <c r="C416" s="83" t="s">
        <v>3486</v>
      </c>
      <c r="D416" s="83">
        <v>16.24</v>
      </c>
      <c r="E416" s="78">
        <v>75</v>
      </c>
      <c r="F416" s="45">
        <f t="shared" si="6"/>
        <v>1218</v>
      </c>
      <c r="G416" s="82"/>
    </row>
    <row r="417" s="48" customFormat="1" customHeight="1" spans="1:7">
      <c r="A417" s="76">
        <v>413</v>
      </c>
      <c r="B417" s="83" t="s">
        <v>3533</v>
      </c>
      <c r="C417" s="83" t="s">
        <v>3486</v>
      </c>
      <c r="D417" s="83">
        <v>5.66</v>
      </c>
      <c r="E417" s="78">
        <v>75</v>
      </c>
      <c r="F417" s="45">
        <f t="shared" si="6"/>
        <v>424.5</v>
      </c>
      <c r="G417" s="82"/>
    </row>
    <row r="418" s="48" customFormat="1" customHeight="1" spans="1:7">
      <c r="A418" s="76">
        <v>414</v>
      </c>
      <c r="B418" s="83" t="s">
        <v>3534</v>
      </c>
      <c r="C418" s="83" t="s">
        <v>3486</v>
      </c>
      <c r="D418" s="83">
        <v>3.07</v>
      </c>
      <c r="E418" s="78">
        <v>75</v>
      </c>
      <c r="F418" s="45">
        <f t="shared" si="6"/>
        <v>230.25</v>
      </c>
      <c r="G418" s="82"/>
    </row>
    <row r="419" s="48" customFormat="1" customHeight="1" spans="1:7">
      <c r="A419" s="76">
        <v>415</v>
      </c>
      <c r="B419" s="83" t="s">
        <v>1757</v>
      </c>
      <c r="C419" s="83" t="s">
        <v>3486</v>
      </c>
      <c r="D419" s="83">
        <v>5.08</v>
      </c>
      <c r="E419" s="78">
        <v>75</v>
      </c>
      <c r="F419" s="45">
        <f t="shared" si="6"/>
        <v>381</v>
      </c>
      <c r="G419" s="82"/>
    </row>
    <row r="420" s="48" customFormat="1" customHeight="1" spans="1:7">
      <c r="A420" s="76">
        <v>416</v>
      </c>
      <c r="B420" s="83" t="s">
        <v>3535</v>
      </c>
      <c r="C420" s="83" t="s">
        <v>3486</v>
      </c>
      <c r="D420" s="83">
        <v>6.71</v>
      </c>
      <c r="E420" s="78">
        <v>75</v>
      </c>
      <c r="F420" s="45">
        <f t="shared" si="6"/>
        <v>503.25</v>
      </c>
      <c r="G420" s="82"/>
    </row>
    <row r="421" s="48" customFormat="1" customHeight="1" spans="1:7">
      <c r="A421" s="76">
        <v>417</v>
      </c>
      <c r="B421" s="83" t="s">
        <v>3536</v>
      </c>
      <c r="C421" s="83" t="s">
        <v>3486</v>
      </c>
      <c r="D421" s="83">
        <v>4.4</v>
      </c>
      <c r="E421" s="78">
        <v>75</v>
      </c>
      <c r="F421" s="45">
        <f t="shared" si="6"/>
        <v>330</v>
      </c>
      <c r="G421" s="82"/>
    </row>
    <row r="422" s="48" customFormat="1" customHeight="1" spans="1:7">
      <c r="A422" s="76">
        <v>418</v>
      </c>
      <c r="B422" s="83" t="s">
        <v>1930</v>
      </c>
      <c r="C422" s="83" t="s">
        <v>3486</v>
      </c>
      <c r="D422" s="83">
        <v>7.46</v>
      </c>
      <c r="E422" s="78">
        <v>75</v>
      </c>
      <c r="F422" s="45">
        <f t="shared" si="6"/>
        <v>559.5</v>
      </c>
      <c r="G422" s="82"/>
    </row>
    <row r="423" s="48" customFormat="1" customHeight="1" spans="1:7">
      <c r="A423" s="76">
        <v>419</v>
      </c>
      <c r="B423" s="83" t="s">
        <v>1801</v>
      </c>
      <c r="C423" s="83" t="s">
        <v>3486</v>
      </c>
      <c r="D423" s="83">
        <v>3.38</v>
      </c>
      <c r="E423" s="78">
        <v>75</v>
      </c>
      <c r="F423" s="45">
        <f t="shared" si="6"/>
        <v>253.5</v>
      </c>
      <c r="G423" s="82"/>
    </row>
    <row r="424" s="48" customFormat="1" customHeight="1" spans="1:7">
      <c r="A424" s="76">
        <v>420</v>
      </c>
      <c r="B424" s="83" t="s">
        <v>3323</v>
      </c>
      <c r="C424" s="83" t="s">
        <v>3486</v>
      </c>
      <c r="D424" s="83">
        <v>3.47</v>
      </c>
      <c r="E424" s="78">
        <v>75</v>
      </c>
      <c r="F424" s="45">
        <f t="shared" si="6"/>
        <v>260.25</v>
      </c>
      <c r="G424" s="82"/>
    </row>
    <row r="425" s="48" customFormat="1" customHeight="1" spans="1:7">
      <c r="A425" s="76">
        <v>421</v>
      </c>
      <c r="B425" s="83" t="s">
        <v>3537</v>
      </c>
      <c r="C425" s="83" t="s">
        <v>3486</v>
      </c>
      <c r="D425" s="83">
        <v>4.09</v>
      </c>
      <c r="E425" s="78">
        <v>75</v>
      </c>
      <c r="F425" s="45">
        <f t="shared" si="6"/>
        <v>306.75</v>
      </c>
      <c r="G425" s="82"/>
    </row>
    <row r="426" s="48" customFormat="1" customHeight="1" spans="1:7">
      <c r="A426" s="76">
        <v>422</v>
      </c>
      <c r="B426" s="83" t="s">
        <v>3538</v>
      </c>
      <c r="C426" s="83" t="s">
        <v>3486</v>
      </c>
      <c r="D426" s="83">
        <v>0.64</v>
      </c>
      <c r="E426" s="78">
        <v>75</v>
      </c>
      <c r="F426" s="45">
        <f t="shared" si="6"/>
        <v>48</v>
      </c>
      <c r="G426" s="82"/>
    </row>
    <row r="427" s="48" customFormat="1" customHeight="1" spans="1:7">
      <c r="A427" s="76">
        <v>423</v>
      </c>
      <c r="B427" s="83" t="s">
        <v>3539</v>
      </c>
      <c r="C427" s="83" t="s">
        <v>3486</v>
      </c>
      <c r="D427" s="83">
        <v>2.19</v>
      </c>
      <c r="E427" s="78">
        <v>75</v>
      </c>
      <c r="F427" s="45">
        <f t="shared" si="6"/>
        <v>164.25</v>
      </c>
      <c r="G427" s="82"/>
    </row>
    <row r="428" s="48" customFormat="1" customHeight="1" spans="1:7">
      <c r="A428" s="76">
        <v>424</v>
      </c>
      <c r="B428" s="83" t="s">
        <v>3540</v>
      </c>
      <c r="C428" s="83" t="s">
        <v>3486</v>
      </c>
      <c r="D428" s="83">
        <v>10.34</v>
      </c>
      <c r="E428" s="78">
        <v>75</v>
      </c>
      <c r="F428" s="45">
        <f t="shared" si="6"/>
        <v>775.5</v>
      </c>
      <c r="G428" s="82"/>
    </row>
    <row r="429" s="48" customFormat="1" customHeight="1" spans="1:7">
      <c r="A429" s="76">
        <v>425</v>
      </c>
      <c r="B429" s="83" t="s">
        <v>3541</v>
      </c>
      <c r="C429" s="83" t="s">
        <v>3486</v>
      </c>
      <c r="D429" s="83">
        <v>4.93</v>
      </c>
      <c r="E429" s="78">
        <v>75</v>
      </c>
      <c r="F429" s="45">
        <f t="shared" si="6"/>
        <v>369.75</v>
      </c>
      <c r="G429" s="82"/>
    </row>
    <row r="430" s="48" customFormat="1" customHeight="1" spans="1:7">
      <c r="A430" s="76">
        <v>426</v>
      </c>
      <c r="B430" s="83" t="s">
        <v>3542</v>
      </c>
      <c r="C430" s="83" t="s">
        <v>3486</v>
      </c>
      <c r="D430" s="83">
        <v>13.54</v>
      </c>
      <c r="E430" s="78">
        <v>75</v>
      </c>
      <c r="F430" s="45">
        <f t="shared" si="6"/>
        <v>1015.5</v>
      </c>
      <c r="G430" s="82"/>
    </row>
    <row r="431" s="48" customFormat="1" customHeight="1" spans="1:7">
      <c r="A431" s="76">
        <v>427</v>
      </c>
      <c r="B431" s="83" t="s">
        <v>1205</v>
      </c>
      <c r="C431" s="83" t="s">
        <v>3486</v>
      </c>
      <c r="D431" s="83">
        <v>2.11</v>
      </c>
      <c r="E431" s="78">
        <v>75</v>
      </c>
      <c r="F431" s="45">
        <f t="shared" si="6"/>
        <v>158.25</v>
      </c>
      <c r="G431" s="82"/>
    </row>
    <row r="432" s="48" customFormat="1" customHeight="1" spans="1:7">
      <c r="A432" s="76">
        <v>428</v>
      </c>
      <c r="B432" s="83" t="s">
        <v>3543</v>
      </c>
      <c r="C432" s="83" t="s">
        <v>3486</v>
      </c>
      <c r="D432" s="83">
        <v>5.1</v>
      </c>
      <c r="E432" s="78">
        <v>75</v>
      </c>
      <c r="F432" s="45">
        <f t="shared" si="6"/>
        <v>382.5</v>
      </c>
      <c r="G432" s="82"/>
    </row>
    <row r="433" s="48" customFormat="1" customHeight="1" spans="1:7">
      <c r="A433" s="76">
        <v>429</v>
      </c>
      <c r="B433" s="83" t="s">
        <v>1358</v>
      </c>
      <c r="C433" s="83" t="s">
        <v>3486</v>
      </c>
      <c r="D433" s="83">
        <v>28.21</v>
      </c>
      <c r="E433" s="78">
        <v>75</v>
      </c>
      <c r="F433" s="45">
        <f t="shared" si="6"/>
        <v>2115.75</v>
      </c>
      <c r="G433" s="82"/>
    </row>
    <row r="434" s="48" customFormat="1" customHeight="1" spans="1:7">
      <c r="A434" s="76">
        <v>430</v>
      </c>
      <c r="B434" s="83" t="s">
        <v>1503</v>
      </c>
      <c r="C434" s="83" t="s">
        <v>3486</v>
      </c>
      <c r="D434" s="83">
        <v>10.32</v>
      </c>
      <c r="E434" s="78">
        <v>75</v>
      </c>
      <c r="F434" s="45">
        <f t="shared" si="6"/>
        <v>774</v>
      </c>
      <c r="G434" s="82"/>
    </row>
    <row r="435" s="48" customFormat="1" customHeight="1" spans="1:7">
      <c r="A435" s="76">
        <v>431</v>
      </c>
      <c r="B435" s="83" t="s">
        <v>3544</v>
      </c>
      <c r="C435" s="83" t="s">
        <v>3486</v>
      </c>
      <c r="D435" s="83">
        <v>9.46</v>
      </c>
      <c r="E435" s="78">
        <v>75</v>
      </c>
      <c r="F435" s="45">
        <f t="shared" si="6"/>
        <v>709.5</v>
      </c>
      <c r="G435" s="82"/>
    </row>
    <row r="436" s="48" customFormat="1" customHeight="1" spans="1:7">
      <c r="A436" s="76">
        <v>432</v>
      </c>
      <c r="B436" s="83" t="s">
        <v>3545</v>
      </c>
      <c r="C436" s="83" t="s">
        <v>3486</v>
      </c>
      <c r="D436" s="83">
        <v>9.16</v>
      </c>
      <c r="E436" s="78">
        <v>75</v>
      </c>
      <c r="F436" s="45">
        <f t="shared" si="6"/>
        <v>687</v>
      </c>
      <c r="G436" s="82"/>
    </row>
    <row r="437" s="48" customFormat="1" customHeight="1" spans="1:7">
      <c r="A437" s="76">
        <v>433</v>
      </c>
      <c r="B437" s="83" t="s">
        <v>3546</v>
      </c>
      <c r="C437" s="83" t="s">
        <v>3486</v>
      </c>
      <c r="D437" s="83">
        <v>3.46</v>
      </c>
      <c r="E437" s="78">
        <v>75</v>
      </c>
      <c r="F437" s="45">
        <f t="shared" si="6"/>
        <v>259.5</v>
      </c>
      <c r="G437" s="82"/>
    </row>
    <row r="438" s="48" customFormat="1" customHeight="1" spans="1:7">
      <c r="A438" s="76">
        <v>434</v>
      </c>
      <c r="B438" s="83" t="s">
        <v>3547</v>
      </c>
      <c r="C438" s="83" t="s">
        <v>3486</v>
      </c>
      <c r="D438" s="83">
        <v>1.86</v>
      </c>
      <c r="E438" s="78">
        <v>75</v>
      </c>
      <c r="F438" s="45">
        <f t="shared" si="6"/>
        <v>139.5</v>
      </c>
      <c r="G438" s="82"/>
    </row>
    <row r="439" s="48" customFormat="1" customHeight="1" spans="1:7">
      <c r="A439" s="76">
        <v>435</v>
      </c>
      <c r="B439" s="83" t="s">
        <v>1013</v>
      </c>
      <c r="C439" s="83" t="s">
        <v>3486</v>
      </c>
      <c r="D439" s="83">
        <v>2.77</v>
      </c>
      <c r="E439" s="78">
        <v>75</v>
      </c>
      <c r="F439" s="45">
        <f t="shared" si="6"/>
        <v>207.75</v>
      </c>
      <c r="G439" s="82"/>
    </row>
    <row r="440" s="48" customFormat="1" customHeight="1" spans="1:7">
      <c r="A440" s="76">
        <v>436</v>
      </c>
      <c r="B440" s="83" t="s">
        <v>1828</v>
      </c>
      <c r="C440" s="83" t="s">
        <v>3486</v>
      </c>
      <c r="D440" s="83">
        <v>3.23</v>
      </c>
      <c r="E440" s="78">
        <v>75</v>
      </c>
      <c r="F440" s="45">
        <f t="shared" si="6"/>
        <v>242.25</v>
      </c>
      <c r="G440" s="82"/>
    </row>
    <row r="441" s="48" customFormat="1" customHeight="1" spans="1:7">
      <c r="A441" s="76">
        <v>437</v>
      </c>
      <c r="B441" s="83" t="s">
        <v>3548</v>
      </c>
      <c r="C441" s="83" t="s">
        <v>3486</v>
      </c>
      <c r="D441" s="83">
        <v>3.83</v>
      </c>
      <c r="E441" s="78">
        <v>75</v>
      </c>
      <c r="F441" s="45">
        <f t="shared" si="6"/>
        <v>287.25</v>
      </c>
      <c r="G441" s="82"/>
    </row>
    <row r="442" s="48" customFormat="1" customHeight="1" spans="1:7">
      <c r="A442" s="76">
        <v>438</v>
      </c>
      <c r="B442" s="83" t="s">
        <v>326</v>
      </c>
      <c r="C442" s="83" t="s">
        <v>3486</v>
      </c>
      <c r="D442" s="83">
        <v>5.57</v>
      </c>
      <c r="E442" s="78">
        <v>75</v>
      </c>
      <c r="F442" s="45">
        <f t="shared" si="6"/>
        <v>417.75</v>
      </c>
      <c r="G442" s="82"/>
    </row>
    <row r="443" s="48" customFormat="1" customHeight="1" spans="1:7">
      <c r="A443" s="76">
        <v>439</v>
      </c>
      <c r="B443" s="83" t="s">
        <v>3549</v>
      </c>
      <c r="C443" s="83" t="s">
        <v>3550</v>
      </c>
      <c r="D443" s="83">
        <v>1.02</v>
      </c>
      <c r="E443" s="78">
        <v>75</v>
      </c>
      <c r="F443" s="45">
        <f t="shared" si="6"/>
        <v>76.5</v>
      </c>
      <c r="G443" s="82"/>
    </row>
    <row r="444" s="48" customFormat="1" customHeight="1" spans="1:7">
      <c r="A444" s="76">
        <v>440</v>
      </c>
      <c r="B444" s="83" t="s">
        <v>3551</v>
      </c>
      <c r="C444" s="83" t="s">
        <v>3550</v>
      </c>
      <c r="D444" s="83">
        <v>0.3</v>
      </c>
      <c r="E444" s="78">
        <v>75</v>
      </c>
      <c r="F444" s="45">
        <f t="shared" si="6"/>
        <v>22.5</v>
      </c>
      <c r="G444" s="82"/>
    </row>
    <row r="445" s="48" customFormat="1" customHeight="1" spans="1:7">
      <c r="A445" s="76">
        <v>441</v>
      </c>
      <c r="B445" s="83" t="s">
        <v>3552</v>
      </c>
      <c r="C445" s="83" t="s">
        <v>3550</v>
      </c>
      <c r="D445" s="83">
        <v>1.24</v>
      </c>
      <c r="E445" s="78">
        <v>75</v>
      </c>
      <c r="F445" s="45">
        <f t="shared" si="6"/>
        <v>93</v>
      </c>
      <c r="G445" s="82"/>
    </row>
    <row r="446" s="48" customFormat="1" customHeight="1" spans="1:7">
      <c r="A446" s="76">
        <v>442</v>
      </c>
      <c r="B446" s="83" t="s">
        <v>3553</v>
      </c>
      <c r="C446" s="83" t="s">
        <v>3550</v>
      </c>
      <c r="D446" s="83">
        <v>2.21</v>
      </c>
      <c r="E446" s="78">
        <v>75</v>
      </c>
      <c r="F446" s="45">
        <f t="shared" si="6"/>
        <v>165.75</v>
      </c>
      <c r="G446" s="82"/>
    </row>
    <row r="447" s="48" customFormat="1" customHeight="1" spans="1:7">
      <c r="A447" s="76">
        <v>443</v>
      </c>
      <c r="B447" s="83" t="s">
        <v>3554</v>
      </c>
      <c r="C447" s="83" t="s">
        <v>3550</v>
      </c>
      <c r="D447" s="83">
        <v>0.25</v>
      </c>
      <c r="E447" s="78">
        <v>75</v>
      </c>
      <c r="F447" s="45">
        <f t="shared" si="6"/>
        <v>18.75</v>
      </c>
      <c r="G447" s="82"/>
    </row>
    <row r="448" s="48" customFormat="1" customHeight="1" spans="1:7">
      <c r="A448" s="76">
        <v>444</v>
      </c>
      <c r="B448" s="83" t="s">
        <v>3555</v>
      </c>
      <c r="C448" s="83" t="s">
        <v>3550</v>
      </c>
      <c r="D448" s="83">
        <v>0.64</v>
      </c>
      <c r="E448" s="78">
        <v>75</v>
      </c>
      <c r="F448" s="45">
        <f t="shared" si="6"/>
        <v>48</v>
      </c>
      <c r="G448" s="82"/>
    </row>
    <row r="449" s="48" customFormat="1" customHeight="1" spans="1:7">
      <c r="A449" s="76">
        <v>445</v>
      </c>
      <c r="B449" s="83" t="s">
        <v>3556</v>
      </c>
      <c r="C449" s="83" t="s">
        <v>3550</v>
      </c>
      <c r="D449" s="83">
        <v>3.59</v>
      </c>
      <c r="E449" s="78">
        <v>75</v>
      </c>
      <c r="F449" s="45">
        <f t="shared" si="6"/>
        <v>269.25</v>
      </c>
      <c r="G449" s="82"/>
    </row>
    <row r="450" s="48" customFormat="1" customHeight="1" spans="1:7">
      <c r="A450" s="76">
        <v>446</v>
      </c>
      <c r="B450" s="83" t="s">
        <v>3557</v>
      </c>
      <c r="C450" s="83" t="s">
        <v>3550</v>
      </c>
      <c r="D450" s="83">
        <v>4.22</v>
      </c>
      <c r="E450" s="78">
        <v>75</v>
      </c>
      <c r="F450" s="45">
        <f t="shared" si="6"/>
        <v>316.5</v>
      </c>
      <c r="G450" s="82"/>
    </row>
    <row r="451" s="48" customFormat="1" customHeight="1" spans="1:7">
      <c r="A451" s="76">
        <v>447</v>
      </c>
      <c r="B451" s="83" t="s">
        <v>3558</v>
      </c>
      <c r="C451" s="83" t="s">
        <v>3550</v>
      </c>
      <c r="D451" s="83">
        <v>2.12</v>
      </c>
      <c r="E451" s="78">
        <v>75</v>
      </c>
      <c r="F451" s="45">
        <f t="shared" si="6"/>
        <v>159</v>
      </c>
      <c r="G451" s="82"/>
    </row>
    <row r="452" s="48" customFormat="1" customHeight="1" spans="1:7">
      <c r="A452" s="76">
        <v>448</v>
      </c>
      <c r="B452" s="83" t="s">
        <v>3559</v>
      </c>
      <c r="C452" s="83" t="s">
        <v>3550</v>
      </c>
      <c r="D452" s="83">
        <v>4.13</v>
      </c>
      <c r="E452" s="78">
        <v>75</v>
      </c>
      <c r="F452" s="45">
        <f t="shared" si="6"/>
        <v>309.75</v>
      </c>
      <c r="G452" s="82"/>
    </row>
    <row r="453" s="48" customFormat="1" customHeight="1" spans="1:7">
      <c r="A453" s="76">
        <v>449</v>
      </c>
      <c r="B453" s="83" t="s">
        <v>3560</v>
      </c>
      <c r="C453" s="83" t="s">
        <v>3550</v>
      </c>
      <c r="D453" s="83">
        <v>1</v>
      </c>
      <c r="E453" s="78">
        <v>75</v>
      </c>
      <c r="F453" s="45">
        <f>D453*E453</f>
        <v>75</v>
      </c>
      <c r="G453" s="53" t="s">
        <v>3561</v>
      </c>
    </row>
    <row r="454" customHeight="1" spans="2:4">
      <c r="B454" s="83"/>
      <c r="C454" s="83"/>
      <c r="D454" s="83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4"/>
  <sheetViews>
    <sheetView workbookViewId="0">
      <selection activeCell="C3" sqref="C3"/>
    </sheetView>
  </sheetViews>
  <sheetFormatPr defaultColWidth="9" defaultRowHeight="13.5" outlineLevelCol="6"/>
  <cols>
    <col min="1" max="1" width="5.55833333333333" style="1" customWidth="1"/>
    <col min="2" max="2" width="17.625" style="61" customWidth="1"/>
    <col min="3" max="5" width="17.625" style="1" customWidth="1"/>
    <col min="6" max="6" width="17.625" style="4" customWidth="1"/>
    <col min="7" max="7" width="17.625" style="5" customWidth="1"/>
    <col min="8" max="16384" width="9" style="1"/>
  </cols>
  <sheetData>
    <row r="1" s="1" customFormat="1" ht="46" customHeight="1" spans="1:7">
      <c r="A1" s="6" t="s">
        <v>3562</v>
      </c>
      <c r="B1" s="6"/>
      <c r="C1" s="6"/>
      <c r="D1" s="6"/>
      <c r="E1" s="6"/>
      <c r="F1" s="7"/>
      <c r="G1" s="8"/>
    </row>
    <row r="2" s="1" customFormat="1" ht="21" customHeight="1" spans="1:7">
      <c r="A2" s="9" t="s">
        <v>3563</v>
      </c>
      <c r="B2" s="10"/>
      <c r="C2" s="10"/>
      <c r="D2" s="10"/>
      <c r="E2" s="10"/>
      <c r="F2" s="11"/>
      <c r="G2" s="12"/>
    </row>
    <row r="3" s="3" customFormat="1" ht="34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</row>
    <row r="4" s="3" customFormat="1" ht="22" customHeight="1" spans="1:7">
      <c r="A4" s="13" t="s">
        <v>9</v>
      </c>
      <c r="B4" s="13"/>
      <c r="C4" s="13"/>
      <c r="D4" s="13">
        <f>SUM(D5:D554)</f>
        <v>6656.34</v>
      </c>
      <c r="E4" s="13">
        <v>75</v>
      </c>
      <c r="F4" s="14">
        <f>SUM(F5:F554)</f>
        <v>499225.5</v>
      </c>
      <c r="G4" s="13"/>
    </row>
    <row r="5" s="3" customFormat="1" ht="21" customHeight="1" spans="1:7">
      <c r="A5" s="20">
        <v>1</v>
      </c>
      <c r="B5" s="62" t="s">
        <v>3564</v>
      </c>
      <c r="C5" s="13" t="s">
        <v>3565</v>
      </c>
      <c r="D5" s="18">
        <v>15.48</v>
      </c>
      <c r="E5" s="20">
        <v>75</v>
      </c>
      <c r="F5" s="45">
        <f t="shared" ref="F5:F68" si="0">D5*E5</f>
        <v>1161</v>
      </c>
      <c r="G5" s="63"/>
    </row>
    <row r="6" s="3" customFormat="1" ht="21" customHeight="1" spans="1:7">
      <c r="A6" s="20">
        <v>2</v>
      </c>
      <c r="B6" s="62" t="s">
        <v>3566</v>
      </c>
      <c r="C6" s="13" t="s">
        <v>3565</v>
      </c>
      <c r="D6" s="18">
        <v>16.44</v>
      </c>
      <c r="E6" s="20">
        <v>75</v>
      </c>
      <c r="F6" s="45">
        <f t="shared" si="0"/>
        <v>1233</v>
      </c>
      <c r="G6" s="63"/>
    </row>
    <row r="7" s="3" customFormat="1" ht="21" customHeight="1" spans="1:7">
      <c r="A7" s="20">
        <v>3</v>
      </c>
      <c r="B7" s="62" t="s">
        <v>3567</v>
      </c>
      <c r="C7" s="13" t="s">
        <v>3565</v>
      </c>
      <c r="D7" s="18">
        <v>19.59</v>
      </c>
      <c r="E7" s="20">
        <v>75</v>
      </c>
      <c r="F7" s="45">
        <f t="shared" si="0"/>
        <v>1469.25</v>
      </c>
      <c r="G7" s="63"/>
    </row>
    <row r="8" s="3" customFormat="1" ht="21" customHeight="1" spans="1:7">
      <c r="A8" s="20">
        <v>4</v>
      </c>
      <c r="B8" s="62" t="s">
        <v>3568</v>
      </c>
      <c r="C8" s="13" t="s">
        <v>3565</v>
      </c>
      <c r="D8" s="18">
        <v>13.83</v>
      </c>
      <c r="E8" s="20">
        <v>75</v>
      </c>
      <c r="F8" s="45">
        <f t="shared" si="0"/>
        <v>1037.25</v>
      </c>
      <c r="G8" s="63" t="s">
        <v>3569</v>
      </c>
    </row>
    <row r="9" s="3" customFormat="1" ht="21" customHeight="1" spans="1:7">
      <c r="A9" s="20">
        <v>5</v>
      </c>
      <c r="B9" s="62" t="s">
        <v>3570</v>
      </c>
      <c r="C9" s="13" t="s">
        <v>3565</v>
      </c>
      <c r="D9" s="18">
        <v>10.36</v>
      </c>
      <c r="E9" s="20">
        <v>75</v>
      </c>
      <c r="F9" s="45">
        <f t="shared" si="0"/>
        <v>777</v>
      </c>
      <c r="G9" s="63" t="s">
        <v>3571</v>
      </c>
    </row>
    <row r="10" s="3" customFormat="1" ht="21" customHeight="1" spans="1:7">
      <c r="A10" s="20">
        <v>6</v>
      </c>
      <c r="B10" s="62" t="s">
        <v>1092</v>
      </c>
      <c r="C10" s="13" t="s">
        <v>3565</v>
      </c>
      <c r="D10" s="18">
        <v>10.57</v>
      </c>
      <c r="E10" s="20">
        <v>75</v>
      </c>
      <c r="F10" s="45">
        <f t="shared" si="0"/>
        <v>792.75</v>
      </c>
      <c r="G10" s="63"/>
    </row>
    <row r="11" s="3" customFormat="1" ht="21" customHeight="1" spans="1:7">
      <c r="A11" s="20">
        <v>7</v>
      </c>
      <c r="B11" s="62" t="s">
        <v>3572</v>
      </c>
      <c r="C11" s="13" t="s">
        <v>3565</v>
      </c>
      <c r="D11" s="18">
        <v>17.14</v>
      </c>
      <c r="E11" s="20">
        <v>75</v>
      </c>
      <c r="F11" s="45">
        <f t="shared" si="0"/>
        <v>1285.5</v>
      </c>
      <c r="G11" s="63"/>
    </row>
    <row r="12" s="3" customFormat="1" ht="21" customHeight="1" spans="1:7">
      <c r="A12" s="20">
        <v>8</v>
      </c>
      <c r="B12" s="62" t="s">
        <v>3573</v>
      </c>
      <c r="C12" s="13" t="s">
        <v>3565</v>
      </c>
      <c r="D12" s="18">
        <v>44.39</v>
      </c>
      <c r="E12" s="20">
        <v>75</v>
      </c>
      <c r="F12" s="45">
        <f t="shared" si="0"/>
        <v>3329.25</v>
      </c>
      <c r="G12" s="63" t="s">
        <v>3574</v>
      </c>
    </row>
    <row r="13" s="3" customFormat="1" ht="21" customHeight="1" spans="1:7">
      <c r="A13" s="20">
        <v>9</v>
      </c>
      <c r="B13" s="62" t="s">
        <v>3575</v>
      </c>
      <c r="C13" s="13" t="s">
        <v>3565</v>
      </c>
      <c r="D13" s="18">
        <v>15.2</v>
      </c>
      <c r="E13" s="20">
        <v>75</v>
      </c>
      <c r="F13" s="45">
        <f t="shared" si="0"/>
        <v>1140</v>
      </c>
      <c r="G13" s="63"/>
    </row>
    <row r="14" s="3" customFormat="1" ht="22" customHeight="1" spans="1:7">
      <c r="A14" s="20">
        <v>10</v>
      </c>
      <c r="B14" s="62" t="s">
        <v>3576</v>
      </c>
      <c r="C14" s="13" t="s">
        <v>3565</v>
      </c>
      <c r="D14" s="18">
        <v>11.97</v>
      </c>
      <c r="E14" s="20">
        <v>75</v>
      </c>
      <c r="F14" s="45">
        <f t="shared" si="0"/>
        <v>897.75</v>
      </c>
      <c r="G14" s="63"/>
    </row>
    <row r="15" s="3" customFormat="1" ht="22" customHeight="1" spans="1:7">
      <c r="A15" s="20">
        <v>11</v>
      </c>
      <c r="B15" s="62" t="s">
        <v>3577</v>
      </c>
      <c r="C15" s="13" t="s">
        <v>3565</v>
      </c>
      <c r="D15" s="18">
        <v>13.21</v>
      </c>
      <c r="E15" s="20">
        <v>75</v>
      </c>
      <c r="F15" s="45">
        <f t="shared" si="0"/>
        <v>990.75</v>
      </c>
      <c r="G15" s="63"/>
    </row>
    <row r="16" s="3" customFormat="1" ht="22" customHeight="1" spans="1:7">
      <c r="A16" s="20">
        <v>12</v>
      </c>
      <c r="B16" s="62" t="s">
        <v>3578</v>
      </c>
      <c r="C16" s="13" t="s">
        <v>3565</v>
      </c>
      <c r="D16" s="18">
        <v>15.61</v>
      </c>
      <c r="E16" s="20">
        <v>75</v>
      </c>
      <c r="F16" s="45">
        <f t="shared" si="0"/>
        <v>1170.75</v>
      </c>
      <c r="G16" s="63"/>
    </row>
    <row r="17" s="3" customFormat="1" ht="22" customHeight="1" spans="1:7">
      <c r="A17" s="20">
        <v>13</v>
      </c>
      <c r="B17" s="62" t="s">
        <v>3579</v>
      </c>
      <c r="C17" s="13" t="s">
        <v>3565</v>
      </c>
      <c r="D17" s="18">
        <v>26.09</v>
      </c>
      <c r="E17" s="20">
        <v>75</v>
      </c>
      <c r="F17" s="45">
        <f t="shared" si="0"/>
        <v>1956.75</v>
      </c>
      <c r="G17" s="63"/>
    </row>
    <row r="18" s="3" customFormat="1" ht="22" customHeight="1" spans="1:7">
      <c r="A18" s="20">
        <v>14</v>
      </c>
      <c r="B18" s="62" t="s">
        <v>3580</v>
      </c>
      <c r="C18" s="13" t="s">
        <v>3565</v>
      </c>
      <c r="D18" s="18">
        <v>14.21</v>
      </c>
      <c r="E18" s="20">
        <v>75</v>
      </c>
      <c r="F18" s="45">
        <f t="shared" si="0"/>
        <v>1065.75</v>
      </c>
      <c r="G18" s="63"/>
    </row>
    <row r="19" s="1" customFormat="1" ht="21" customHeight="1" spans="1:7">
      <c r="A19" s="20">
        <v>15</v>
      </c>
      <c r="B19" s="62" t="s">
        <v>3581</v>
      </c>
      <c r="C19" s="13" t="s">
        <v>3565</v>
      </c>
      <c r="D19" s="18">
        <v>11.73</v>
      </c>
      <c r="E19" s="20">
        <v>75</v>
      </c>
      <c r="F19" s="45">
        <f t="shared" si="0"/>
        <v>879.75</v>
      </c>
      <c r="G19" s="63"/>
    </row>
    <row r="20" s="1" customFormat="1" ht="21" customHeight="1" spans="1:7">
      <c r="A20" s="20">
        <v>16</v>
      </c>
      <c r="B20" s="62" t="s">
        <v>3582</v>
      </c>
      <c r="C20" s="13" t="s">
        <v>3565</v>
      </c>
      <c r="D20" s="18">
        <v>15.56</v>
      </c>
      <c r="E20" s="20">
        <v>75</v>
      </c>
      <c r="F20" s="45">
        <f t="shared" si="0"/>
        <v>1167</v>
      </c>
      <c r="G20" s="63"/>
    </row>
    <row r="21" s="1" customFormat="1" ht="21" customHeight="1" spans="1:7">
      <c r="A21" s="20">
        <v>17</v>
      </c>
      <c r="B21" s="62" t="s">
        <v>3583</v>
      </c>
      <c r="C21" s="13" t="s">
        <v>3565</v>
      </c>
      <c r="D21" s="18">
        <v>16.08</v>
      </c>
      <c r="E21" s="20">
        <v>75</v>
      </c>
      <c r="F21" s="45">
        <f t="shared" si="0"/>
        <v>1206</v>
      </c>
      <c r="G21" s="63"/>
    </row>
    <row r="22" s="1" customFormat="1" ht="21" customHeight="1" spans="1:7">
      <c r="A22" s="20">
        <v>18</v>
      </c>
      <c r="B22" s="62" t="s">
        <v>3584</v>
      </c>
      <c r="C22" s="13" t="s">
        <v>3565</v>
      </c>
      <c r="D22" s="18">
        <v>4.13</v>
      </c>
      <c r="E22" s="20">
        <v>75</v>
      </c>
      <c r="F22" s="45">
        <f t="shared" si="0"/>
        <v>309.75</v>
      </c>
      <c r="G22" s="63"/>
    </row>
    <row r="23" s="1" customFormat="1" ht="21" customHeight="1" spans="1:7">
      <c r="A23" s="20">
        <v>19</v>
      </c>
      <c r="B23" s="62" t="s">
        <v>3585</v>
      </c>
      <c r="C23" s="13" t="s">
        <v>3565</v>
      </c>
      <c r="D23" s="18">
        <v>16.53</v>
      </c>
      <c r="E23" s="20">
        <v>75</v>
      </c>
      <c r="F23" s="45">
        <f t="shared" si="0"/>
        <v>1239.75</v>
      </c>
      <c r="G23" s="63" t="s">
        <v>3586</v>
      </c>
    </row>
    <row r="24" s="1" customFormat="1" ht="21" customHeight="1" spans="1:7">
      <c r="A24" s="20">
        <v>20</v>
      </c>
      <c r="B24" s="62" t="s">
        <v>3587</v>
      </c>
      <c r="C24" s="13" t="s">
        <v>3565</v>
      </c>
      <c r="D24" s="18">
        <v>8.58</v>
      </c>
      <c r="E24" s="20">
        <v>75</v>
      </c>
      <c r="F24" s="45">
        <f t="shared" si="0"/>
        <v>643.5</v>
      </c>
      <c r="G24" s="63"/>
    </row>
    <row r="25" s="1" customFormat="1" ht="21" customHeight="1" spans="1:7">
      <c r="A25" s="20">
        <v>21</v>
      </c>
      <c r="B25" s="62" t="s">
        <v>3588</v>
      </c>
      <c r="C25" s="13" t="s">
        <v>3565</v>
      </c>
      <c r="D25" s="18">
        <v>16.55</v>
      </c>
      <c r="E25" s="20">
        <v>75</v>
      </c>
      <c r="F25" s="45">
        <f t="shared" si="0"/>
        <v>1241.25</v>
      </c>
      <c r="G25" s="63"/>
    </row>
    <row r="26" s="1" customFormat="1" ht="21" customHeight="1" spans="1:7">
      <c r="A26" s="20">
        <v>22</v>
      </c>
      <c r="B26" s="62" t="s">
        <v>3589</v>
      </c>
      <c r="C26" s="13" t="s">
        <v>3565</v>
      </c>
      <c r="D26" s="18">
        <v>14.37</v>
      </c>
      <c r="E26" s="20">
        <v>75</v>
      </c>
      <c r="F26" s="45">
        <f t="shared" si="0"/>
        <v>1077.75</v>
      </c>
      <c r="G26" s="63"/>
    </row>
    <row r="27" s="1" customFormat="1" ht="21" customHeight="1" spans="1:7">
      <c r="A27" s="20">
        <v>23</v>
      </c>
      <c r="B27" s="62" t="s">
        <v>3590</v>
      </c>
      <c r="C27" s="13" t="s">
        <v>3565</v>
      </c>
      <c r="D27" s="18">
        <v>15.43</v>
      </c>
      <c r="E27" s="20">
        <v>75</v>
      </c>
      <c r="F27" s="45">
        <f t="shared" si="0"/>
        <v>1157.25</v>
      </c>
      <c r="G27" s="63"/>
    </row>
    <row r="28" s="1" customFormat="1" ht="21" customHeight="1" spans="1:7">
      <c r="A28" s="20">
        <v>24</v>
      </c>
      <c r="B28" s="62" t="s">
        <v>3591</v>
      </c>
      <c r="C28" s="13" t="s">
        <v>3565</v>
      </c>
      <c r="D28" s="18">
        <v>24.17</v>
      </c>
      <c r="E28" s="20">
        <v>75</v>
      </c>
      <c r="F28" s="45">
        <f t="shared" si="0"/>
        <v>1812.75</v>
      </c>
      <c r="G28" s="63"/>
    </row>
    <row r="29" s="1" customFormat="1" ht="21" customHeight="1" spans="1:7">
      <c r="A29" s="20">
        <v>25</v>
      </c>
      <c r="B29" s="62" t="s">
        <v>3592</v>
      </c>
      <c r="C29" s="13" t="s">
        <v>3565</v>
      </c>
      <c r="D29" s="18">
        <v>28.03</v>
      </c>
      <c r="E29" s="20">
        <v>75</v>
      </c>
      <c r="F29" s="45">
        <f t="shared" si="0"/>
        <v>2102.25</v>
      </c>
      <c r="G29" s="63"/>
    </row>
    <row r="30" s="1" customFormat="1" ht="21" customHeight="1" spans="1:7">
      <c r="A30" s="20">
        <v>26</v>
      </c>
      <c r="B30" s="62" t="s">
        <v>3593</v>
      </c>
      <c r="C30" s="13" t="s">
        <v>3565</v>
      </c>
      <c r="D30" s="18">
        <v>20.36</v>
      </c>
      <c r="E30" s="20">
        <v>75</v>
      </c>
      <c r="F30" s="45">
        <f t="shared" si="0"/>
        <v>1527</v>
      </c>
      <c r="G30" s="64" t="s">
        <v>3594</v>
      </c>
    </row>
    <row r="31" s="1" customFormat="1" ht="21" customHeight="1" spans="1:7">
      <c r="A31" s="20">
        <v>27</v>
      </c>
      <c r="B31" s="62" t="s">
        <v>3595</v>
      </c>
      <c r="C31" s="13" t="s">
        <v>3565</v>
      </c>
      <c r="D31" s="18">
        <v>23.83</v>
      </c>
      <c r="E31" s="20">
        <v>75</v>
      </c>
      <c r="F31" s="45">
        <f t="shared" si="0"/>
        <v>1787.25</v>
      </c>
      <c r="G31" s="63"/>
    </row>
    <row r="32" s="1" customFormat="1" ht="21" customHeight="1" spans="1:7">
      <c r="A32" s="20">
        <v>28</v>
      </c>
      <c r="B32" s="62" t="s">
        <v>3596</v>
      </c>
      <c r="C32" s="13" t="s">
        <v>3565</v>
      </c>
      <c r="D32" s="18">
        <v>14.63</v>
      </c>
      <c r="E32" s="20">
        <v>75</v>
      </c>
      <c r="F32" s="45">
        <f t="shared" si="0"/>
        <v>1097.25</v>
      </c>
      <c r="G32" s="63"/>
    </row>
    <row r="33" s="1" customFormat="1" ht="21" customHeight="1" spans="1:7">
      <c r="A33" s="20">
        <v>29</v>
      </c>
      <c r="B33" s="62" t="s">
        <v>3597</v>
      </c>
      <c r="C33" s="13" t="s">
        <v>3565</v>
      </c>
      <c r="D33" s="18">
        <v>18.21</v>
      </c>
      <c r="E33" s="20">
        <v>75</v>
      </c>
      <c r="F33" s="45">
        <f t="shared" si="0"/>
        <v>1365.75</v>
      </c>
      <c r="G33" s="63" t="s">
        <v>3586</v>
      </c>
    </row>
    <row r="34" s="1" customFormat="1" ht="21" customHeight="1" spans="1:7">
      <c r="A34" s="20">
        <v>30</v>
      </c>
      <c r="B34" s="62" t="s">
        <v>3598</v>
      </c>
      <c r="C34" s="13" t="s">
        <v>3565</v>
      </c>
      <c r="D34" s="18">
        <v>21.48</v>
      </c>
      <c r="E34" s="20">
        <v>75</v>
      </c>
      <c r="F34" s="45">
        <f t="shared" si="0"/>
        <v>1611</v>
      </c>
      <c r="G34" s="63"/>
    </row>
    <row r="35" s="1" customFormat="1" ht="21" customHeight="1" spans="1:7">
      <c r="A35" s="20">
        <v>31</v>
      </c>
      <c r="B35" s="62" t="s">
        <v>3599</v>
      </c>
      <c r="C35" s="13" t="s">
        <v>3565</v>
      </c>
      <c r="D35" s="18">
        <v>23.76</v>
      </c>
      <c r="E35" s="20">
        <v>75</v>
      </c>
      <c r="F35" s="45">
        <f t="shared" si="0"/>
        <v>1782</v>
      </c>
      <c r="G35" s="63" t="s">
        <v>3600</v>
      </c>
    </row>
    <row r="36" s="1" customFormat="1" ht="21" customHeight="1" spans="1:7">
      <c r="A36" s="20">
        <v>32</v>
      </c>
      <c r="B36" s="62" t="s">
        <v>3601</v>
      </c>
      <c r="C36" s="13" t="s">
        <v>3565</v>
      </c>
      <c r="D36" s="18">
        <v>25.4</v>
      </c>
      <c r="E36" s="20">
        <v>75</v>
      </c>
      <c r="F36" s="45">
        <f t="shared" si="0"/>
        <v>1905</v>
      </c>
      <c r="G36" s="63"/>
    </row>
    <row r="37" s="1" customFormat="1" ht="21" customHeight="1" spans="1:7">
      <c r="A37" s="20">
        <v>33</v>
      </c>
      <c r="B37" s="62" t="s">
        <v>3602</v>
      </c>
      <c r="C37" s="13" t="s">
        <v>3565</v>
      </c>
      <c r="D37" s="18">
        <v>20.15</v>
      </c>
      <c r="E37" s="20">
        <v>75</v>
      </c>
      <c r="F37" s="45">
        <f t="shared" si="0"/>
        <v>1511.25</v>
      </c>
      <c r="G37" s="63"/>
    </row>
    <row r="38" s="1" customFormat="1" ht="21" customHeight="1" spans="1:7">
      <c r="A38" s="20">
        <v>34</v>
      </c>
      <c r="B38" s="62" t="s">
        <v>3603</v>
      </c>
      <c r="C38" s="13" t="s">
        <v>3565</v>
      </c>
      <c r="D38" s="18">
        <v>6.97</v>
      </c>
      <c r="E38" s="20">
        <v>75</v>
      </c>
      <c r="F38" s="45">
        <f t="shared" si="0"/>
        <v>522.75</v>
      </c>
      <c r="G38" s="63"/>
    </row>
    <row r="39" s="1" customFormat="1" ht="21" customHeight="1" spans="1:7">
      <c r="A39" s="20">
        <v>35</v>
      </c>
      <c r="B39" s="62" t="s">
        <v>3604</v>
      </c>
      <c r="C39" s="13" t="s">
        <v>3565</v>
      </c>
      <c r="D39" s="18">
        <v>19.47</v>
      </c>
      <c r="E39" s="20">
        <v>75</v>
      </c>
      <c r="F39" s="45">
        <f t="shared" si="0"/>
        <v>1460.25</v>
      </c>
      <c r="G39" s="63"/>
    </row>
    <row r="40" s="1" customFormat="1" ht="21" customHeight="1" spans="1:7">
      <c r="A40" s="20">
        <v>36</v>
      </c>
      <c r="B40" s="62" t="s">
        <v>3605</v>
      </c>
      <c r="C40" s="13" t="s">
        <v>3565</v>
      </c>
      <c r="D40" s="18">
        <v>17.05</v>
      </c>
      <c r="E40" s="20">
        <v>75</v>
      </c>
      <c r="F40" s="45">
        <f t="shared" si="0"/>
        <v>1278.75</v>
      </c>
      <c r="G40" s="63"/>
    </row>
    <row r="41" s="1" customFormat="1" ht="21" customHeight="1" spans="1:7">
      <c r="A41" s="20">
        <v>37</v>
      </c>
      <c r="B41" s="62" t="s">
        <v>3606</v>
      </c>
      <c r="C41" s="13" t="s">
        <v>3565</v>
      </c>
      <c r="D41" s="18">
        <v>14.29</v>
      </c>
      <c r="E41" s="20">
        <v>75</v>
      </c>
      <c r="F41" s="45">
        <f t="shared" si="0"/>
        <v>1071.75</v>
      </c>
      <c r="G41" s="63"/>
    </row>
    <row r="42" s="1" customFormat="1" ht="21" customHeight="1" spans="1:7">
      <c r="A42" s="20">
        <v>38</v>
      </c>
      <c r="B42" s="62" t="s">
        <v>3607</v>
      </c>
      <c r="C42" s="13" t="s">
        <v>3565</v>
      </c>
      <c r="D42" s="18">
        <v>11.75</v>
      </c>
      <c r="E42" s="20">
        <v>75</v>
      </c>
      <c r="F42" s="45">
        <f t="shared" si="0"/>
        <v>881.25</v>
      </c>
      <c r="G42" s="63"/>
    </row>
    <row r="43" s="1" customFormat="1" ht="21" customHeight="1" spans="1:7">
      <c r="A43" s="20">
        <v>39</v>
      </c>
      <c r="B43" s="62" t="s">
        <v>2245</v>
      </c>
      <c r="C43" s="13" t="s">
        <v>3565</v>
      </c>
      <c r="D43" s="18">
        <v>26.47</v>
      </c>
      <c r="E43" s="20">
        <v>75</v>
      </c>
      <c r="F43" s="45">
        <f t="shared" si="0"/>
        <v>1985.25</v>
      </c>
      <c r="G43" s="63"/>
    </row>
    <row r="44" s="1" customFormat="1" ht="21" customHeight="1" spans="1:7">
      <c r="A44" s="20">
        <v>40</v>
      </c>
      <c r="B44" s="62" t="s">
        <v>3608</v>
      </c>
      <c r="C44" s="13" t="s">
        <v>3565</v>
      </c>
      <c r="D44" s="18">
        <v>10.27</v>
      </c>
      <c r="E44" s="20">
        <v>75</v>
      </c>
      <c r="F44" s="45">
        <f t="shared" si="0"/>
        <v>770.25</v>
      </c>
      <c r="G44" s="63"/>
    </row>
    <row r="45" s="1" customFormat="1" ht="21" customHeight="1" spans="1:7">
      <c r="A45" s="20">
        <v>41</v>
      </c>
      <c r="B45" s="62" t="s">
        <v>3609</v>
      </c>
      <c r="C45" s="13" t="s">
        <v>3565</v>
      </c>
      <c r="D45" s="13">
        <v>10.13</v>
      </c>
      <c r="E45" s="20">
        <v>75</v>
      </c>
      <c r="F45" s="45">
        <f t="shared" si="0"/>
        <v>759.75</v>
      </c>
      <c r="G45" s="63"/>
    </row>
    <row r="46" s="1" customFormat="1" ht="21" customHeight="1" spans="1:7">
      <c r="A46" s="20">
        <v>42</v>
      </c>
      <c r="B46" s="62" t="s">
        <v>3610</v>
      </c>
      <c r="C46" s="13" t="s">
        <v>3565</v>
      </c>
      <c r="D46" s="18">
        <v>42.76</v>
      </c>
      <c r="E46" s="20">
        <v>75</v>
      </c>
      <c r="F46" s="45">
        <f t="shared" si="0"/>
        <v>3207</v>
      </c>
      <c r="G46" s="63"/>
    </row>
    <row r="47" s="1" customFormat="1" ht="21" customHeight="1" spans="1:7">
      <c r="A47" s="20">
        <v>43</v>
      </c>
      <c r="B47" s="62" t="s">
        <v>3611</v>
      </c>
      <c r="C47" s="13" t="s">
        <v>3565</v>
      </c>
      <c r="D47" s="18">
        <v>32.16</v>
      </c>
      <c r="E47" s="20">
        <v>75</v>
      </c>
      <c r="F47" s="45">
        <f t="shared" si="0"/>
        <v>2412</v>
      </c>
      <c r="G47" s="63"/>
    </row>
    <row r="48" s="1" customFormat="1" ht="21" customHeight="1" spans="1:7">
      <c r="A48" s="20">
        <v>44</v>
      </c>
      <c r="B48" s="62" t="s">
        <v>3612</v>
      </c>
      <c r="C48" s="13" t="s">
        <v>3565</v>
      </c>
      <c r="D48" s="18">
        <v>23.55</v>
      </c>
      <c r="E48" s="20">
        <v>75</v>
      </c>
      <c r="F48" s="45">
        <f t="shared" si="0"/>
        <v>1766.25</v>
      </c>
      <c r="G48" s="63"/>
    </row>
    <row r="49" s="1" customFormat="1" ht="21" customHeight="1" spans="1:7">
      <c r="A49" s="20">
        <v>45</v>
      </c>
      <c r="B49" s="62" t="s">
        <v>3613</v>
      </c>
      <c r="C49" s="13" t="s">
        <v>3565</v>
      </c>
      <c r="D49" s="18">
        <v>23.56</v>
      </c>
      <c r="E49" s="20">
        <v>75</v>
      </c>
      <c r="F49" s="45">
        <f t="shared" si="0"/>
        <v>1767</v>
      </c>
      <c r="G49" s="63"/>
    </row>
    <row r="50" s="1" customFormat="1" ht="21" customHeight="1" spans="1:7">
      <c r="A50" s="20">
        <v>46</v>
      </c>
      <c r="B50" s="62" t="s">
        <v>3614</v>
      </c>
      <c r="C50" s="13" t="s">
        <v>3565</v>
      </c>
      <c r="D50" s="13">
        <v>34.5</v>
      </c>
      <c r="E50" s="20">
        <v>75</v>
      </c>
      <c r="F50" s="45">
        <f t="shared" si="0"/>
        <v>2587.5</v>
      </c>
      <c r="G50" s="63" t="s">
        <v>3615</v>
      </c>
    </row>
    <row r="51" s="1" customFormat="1" ht="21" customHeight="1" spans="1:7">
      <c r="A51" s="20">
        <v>47</v>
      </c>
      <c r="B51" s="62" t="s">
        <v>2237</v>
      </c>
      <c r="C51" s="13" t="s">
        <v>3565</v>
      </c>
      <c r="D51" s="13">
        <v>38.52</v>
      </c>
      <c r="E51" s="20">
        <v>75</v>
      </c>
      <c r="F51" s="45">
        <f t="shared" si="0"/>
        <v>2889</v>
      </c>
      <c r="G51" s="63"/>
    </row>
    <row r="52" s="1" customFormat="1" ht="21" customHeight="1" spans="1:7">
      <c r="A52" s="20">
        <v>48</v>
      </c>
      <c r="B52" s="62" t="s">
        <v>3616</v>
      </c>
      <c r="C52" s="13" t="s">
        <v>3565</v>
      </c>
      <c r="D52" s="13">
        <v>11.28</v>
      </c>
      <c r="E52" s="20">
        <v>75</v>
      </c>
      <c r="F52" s="45">
        <f t="shared" si="0"/>
        <v>846</v>
      </c>
      <c r="G52" s="63" t="s">
        <v>3617</v>
      </c>
    </row>
    <row r="53" s="1" customFormat="1" ht="21" customHeight="1" spans="1:7">
      <c r="A53" s="20">
        <v>49</v>
      </c>
      <c r="B53" s="62" t="s">
        <v>3618</v>
      </c>
      <c r="C53" s="13" t="s">
        <v>3565</v>
      </c>
      <c r="D53" s="18">
        <v>30.59</v>
      </c>
      <c r="E53" s="20">
        <v>75</v>
      </c>
      <c r="F53" s="45">
        <f t="shared" si="0"/>
        <v>2294.25</v>
      </c>
      <c r="G53" s="63"/>
    </row>
    <row r="54" s="1" customFormat="1" ht="21" customHeight="1" spans="1:7">
      <c r="A54" s="20">
        <v>50</v>
      </c>
      <c r="B54" s="62" t="s">
        <v>3619</v>
      </c>
      <c r="C54" s="13" t="s">
        <v>3565</v>
      </c>
      <c r="D54" s="18">
        <v>9.98</v>
      </c>
      <c r="E54" s="20">
        <v>75</v>
      </c>
      <c r="F54" s="45">
        <f t="shared" si="0"/>
        <v>748.5</v>
      </c>
      <c r="G54" s="63" t="s">
        <v>3620</v>
      </c>
    </row>
    <row r="55" s="1" customFormat="1" ht="21" customHeight="1" spans="1:7">
      <c r="A55" s="20">
        <v>51</v>
      </c>
      <c r="B55" s="62" t="s">
        <v>3621</v>
      </c>
      <c r="C55" s="13" t="s">
        <v>3565</v>
      </c>
      <c r="D55" s="18">
        <v>8.04</v>
      </c>
      <c r="E55" s="20">
        <v>75</v>
      </c>
      <c r="F55" s="45">
        <f t="shared" si="0"/>
        <v>603</v>
      </c>
      <c r="G55" s="63"/>
    </row>
    <row r="56" s="1" customFormat="1" ht="21" customHeight="1" spans="1:7">
      <c r="A56" s="20">
        <v>52</v>
      </c>
      <c r="B56" s="62" t="s">
        <v>3622</v>
      </c>
      <c r="C56" s="13" t="s">
        <v>3565</v>
      </c>
      <c r="D56" s="18">
        <v>28.58</v>
      </c>
      <c r="E56" s="20">
        <v>75</v>
      </c>
      <c r="F56" s="45">
        <f t="shared" si="0"/>
        <v>2143.5</v>
      </c>
      <c r="G56" s="63" t="s">
        <v>3623</v>
      </c>
    </row>
    <row r="57" s="1" customFormat="1" ht="21" customHeight="1" spans="1:7">
      <c r="A57" s="20">
        <v>53</v>
      </c>
      <c r="B57" s="62" t="s">
        <v>3624</v>
      </c>
      <c r="C57" s="13" t="s">
        <v>3565</v>
      </c>
      <c r="D57" s="18">
        <v>13.56</v>
      </c>
      <c r="E57" s="20">
        <v>75</v>
      </c>
      <c r="F57" s="45">
        <f t="shared" si="0"/>
        <v>1017</v>
      </c>
      <c r="G57" s="63"/>
    </row>
    <row r="58" s="1" customFormat="1" ht="21" customHeight="1" spans="1:7">
      <c r="A58" s="20">
        <v>54</v>
      </c>
      <c r="B58" s="62" t="s">
        <v>2773</v>
      </c>
      <c r="C58" s="13" t="s">
        <v>3565</v>
      </c>
      <c r="D58" s="18">
        <v>11.12</v>
      </c>
      <c r="E58" s="20">
        <v>75</v>
      </c>
      <c r="F58" s="45">
        <f t="shared" si="0"/>
        <v>834</v>
      </c>
      <c r="G58" s="63"/>
    </row>
    <row r="59" s="1" customFormat="1" ht="21" customHeight="1" spans="1:7">
      <c r="A59" s="20">
        <v>55</v>
      </c>
      <c r="B59" s="62" t="s">
        <v>3625</v>
      </c>
      <c r="C59" s="13" t="s">
        <v>3565</v>
      </c>
      <c r="D59" s="18">
        <v>11.87</v>
      </c>
      <c r="E59" s="20">
        <v>75</v>
      </c>
      <c r="F59" s="45">
        <f t="shared" si="0"/>
        <v>890.25</v>
      </c>
      <c r="G59" s="63"/>
    </row>
    <row r="60" s="1" customFormat="1" ht="21" customHeight="1" spans="1:7">
      <c r="A60" s="20">
        <v>56</v>
      </c>
      <c r="B60" s="62" t="s">
        <v>3626</v>
      </c>
      <c r="C60" s="13" t="s">
        <v>3565</v>
      </c>
      <c r="D60" s="18">
        <v>10.56</v>
      </c>
      <c r="E60" s="20">
        <v>75</v>
      </c>
      <c r="F60" s="45">
        <f t="shared" si="0"/>
        <v>792</v>
      </c>
      <c r="G60" s="63"/>
    </row>
    <row r="61" s="1" customFormat="1" ht="21" customHeight="1" spans="1:7">
      <c r="A61" s="20">
        <v>57</v>
      </c>
      <c r="B61" s="62" t="s">
        <v>1017</v>
      </c>
      <c r="C61" s="13" t="s">
        <v>3565</v>
      </c>
      <c r="D61" s="18">
        <v>12.32</v>
      </c>
      <c r="E61" s="20">
        <v>75</v>
      </c>
      <c r="F61" s="45">
        <f t="shared" si="0"/>
        <v>924</v>
      </c>
      <c r="G61" s="63"/>
    </row>
    <row r="62" s="1" customFormat="1" ht="21" customHeight="1" spans="1:7">
      <c r="A62" s="20">
        <v>58</v>
      </c>
      <c r="B62" s="62" t="s">
        <v>3627</v>
      </c>
      <c r="C62" s="13" t="s">
        <v>3565</v>
      </c>
      <c r="D62" s="13">
        <v>13.26</v>
      </c>
      <c r="E62" s="20">
        <v>75</v>
      </c>
      <c r="F62" s="45">
        <f t="shared" si="0"/>
        <v>994.5</v>
      </c>
      <c r="G62" s="63"/>
    </row>
    <row r="63" s="1" customFormat="1" ht="21" customHeight="1" spans="1:7">
      <c r="A63" s="20">
        <v>59</v>
      </c>
      <c r="B63" s="62" t="s">
        <v>3628</v>
      </c>
      <c r="C63" s="13" t="s">
        <v>3565</v>
      </c>
      <c r="D63" s="18">
        <v>12.31</v>
      </c>
      <c r="E63" s="20">
        <v>75</v>
      </c>
      <c r="F63" s="45">
        <f t="shared" si="0"/>
        <v>923.25</v>
      </c>
      <c r="G63" s="63"/>
    </row>
    <row r="64" s="1" customFormat="1" ht="21" customHeight="1" spans="1:7">
      <c r="A64" s="20">
        <v>60</v>
      </c>
      <c r="B64" s="62" t="s">
        <v>3629</v>
      </c>
      <c r="C64" s="13" t="s">
        <v>3565</v>
      </c>
      <c r="D64" s="18">
        <v>7.86</v>
      </c>
      <c r="E64" s="20">
        <v>75</v>
      </c>
      <c r="F64" s="45">
        <f t="shared" si="0"/>
        <v>589.5</v>
      </c>
      <c r="G64" s="63"/>
    </row>
    <row r="65" s="1" customFormat="1" ht="21" customHeight="1" spans="1:7">
      <c r="A65" s="20">
        <v>61</v>
      </c>
      <c r="B65" s="62" t="s">
        <v>3630</v>
      </c>
      <c r="C65" s="13" t="s">
        <v>3565</v>
      </c>
      <c r="D65" s="18">
        <v>22.12</v>
      </c>
      <c r="E65" s="20">
        <v>75</v>
      </c>
      <c r="F65" s="45">
        <f t="shared" si="0"/>
        <v>1659</v>
      </c>
      <c r="G65" s="63"/>
    </row>
    <row r="66" s="1" customFormat="1" ht="21" customHeight="1" spans="1:7">
      <c r="A66" s="20">
        <v>62</v>
      </c>
      <c r="B66" s="62" t="s">
        <v>3631</v>
      </c>
      <c r="C66" s="13" t="s">
        <v>3565</v>
      </c>
      <c r="D66" s="18">
        <v>13.98</v>
      </c>
      <c r="E66" s="20">
        <v>75</v>
      </c>
      <c r="F66" s="45">
        <f t="shared" si="0"/>
        <v>1048.5</v>
      </c>
      <c r="G66" s="63"/>
    </row>
    <row r="67" s="1" customFormat="1" ht="21" customHeight="1" spans="1:7">
      <c r="A67" s="20">
        <v>63</v>
      </c>
      <c r="B67" s="62" t="s">
        <v>3632</v>
      </c>
      <c r="C67" s="13" t="s">
        <v>3565</v>
      </c>
      <c r="D67" s="18">
        <v>8.5</v>
      </c>
      <c r="E67" s="20">
        <v>75</v>
      </c>
      <c r="F67" s="45">
        <f t="shared" si="0"/>
        <v>637.5</v>
      </c>
      <c r="G67" s="63"/>
    </row>
    <row r="68" s="1" customFormat="1" ht="21" customHeight="1" spans="1:7">
      <c r="A68" s="20">
        <v>64</v>
      </c>
      <c r="B68" s="62" t="s">
        <v>3633</v>
      </c>
      <c r="C68" s="13" t="s">
        <v>3565</v>
      </c>
      <c r="D68" s="18">
        <v>9.61</v>
      </c>
      <c r="E68" s="20">
        <v>75</v>
      </c>
      <c r="F68" s="45">
        <f t="shared" si="0"/>
        <v>720.75</v>
      </c>
      <c r="G68" s="63"/>
    </row>
    <row r="69" s="1" customFormat="1" ht="21" customHeight="1" spans="1:7">
      <c r="A69" s="20">
        <v>65</v>
      </c>
      <c r="B69" s="62" t="s">
        <v>3634</v>
      </c>
      <c r="C69" s="13" t="s">
        <v>3565</v>
      </c>
      <c r="D69" s="18">
        <v>11.92</v>
      </c>
      <c r="E69" s="20">
        <v>75</v>
      </c>
      <c r="F69" s="45">
        <f t="shared" ref="F69:F132" si="1">D69*E69</f>
        <v>894</v>
      </c>
      <c r="G69" s="63"/>
    </row>
    <row r="70" s="1" customFormat="1" ht="21" customHeight="1" spans="1:7">
      <c r="A70" s="20">
        <v>66</v>
      </c>
      <c r="B70" s="62" t="s">
        <v>3635</v>
      </c>
      <c r="C70" s="13" t="s">
        <v>3565</v>
      </c>
      <c r="D70" s="18">
        <v>20.93</v>
      </c>
      <c r="E70" s="20">
        <v>75</v>
      </c>
      <c r="F70" s="45">
        <f t="shared" si="1"/>
        <v>1569.75</v>
      </c>
      <c r="G70" s="63"/>
    </row>
    <row r="71" s="1" customFormat="1" ht="21" customHeight="1" spans="1:7">
      <c r="A71" s="20">
        <v>67</v>
      </c>
      <c r="B71" s="62" t="s">
        <v>3636</v>
      </c>
      <c r="C71" s="13" t="s">
        <v>3565</v>
      </c>
      <c r="D71" s="18">
        <v>9.65</v>
      </c>
      <c r="E71" s="20">
        <v>75</v>
      </c>
      <c r="F71" s="45">
        <f t="shared" si="1"/>
        <v>723.75</v>
      </c>
      <c r="G71" s="63"/>
    </row>
    <row r="72" s="1" customFormat="1" ht="21" customHeight="1" spans="1:7">
      <c r="A72" s="20">
        <v>68</v>
      </c>
      <c r="B72" s="62" t="s">
        <v>3637</v>
      </c>
      <c r="C72" s="13" t="s">
        <v>3565</v>
      </c>
      <c r="D72" s="18">
        <v>9.26</v>
      </c>
      <c r="E72" s="20">
        <v>75</v>
      </c>
      <c r="F72" s="45">
        <f t="shared" si="1"/>
        <v>694.5</v>
      </c>
      <c r="G72" s="63"/>
    </row>
    <row r="73" s="1" customFormat="1" ht="21" customHeight="1" spans="1:7">
      <c r="A73" s="20">
        <v>69</v>
      </c>
      <c r="B73" s="62" t="s">
        <v>3638</v>
      </c>
      <c r="C73" s="13" t="s">
        <v>3565</v>
      </c>
      <c r="D73" s="18">
        <v>12.58</v>
      </c>
      <c r="E73" s="20">
        <v>75</v>
      </c>
      <c r="F73" s="45">
        <f t="shared" si="1"/>
        <v>943.5</v>
      </c>
      <c r="G73" s="63"/>
    </row>
    <row r="74" s="1" customFormat="1" ht="21" customHeight="1" spans="1:7">
      <c r="A74" s="20">
        <v>70</v>
      </c>
      <c r="B74" s="62" t="s">
        <v>3639</v>
      </c>
      <c r="C74" s="13" t="s">
        <v>3565</v>
      </c>
      <c r="D74" s="18">
        <v>7.6</v>
      </c>
      <c r="E74" s="20">
        <v>75</v>
      </c>
      <c r="F74" s="45">
        <f t="shared" si="1"/>
        <v>570</v>
      </c>
      <c r="G74" s="63"/>
    </row>
    <row r="75" s="1" customFormat="1" ht="21" customHeight="1" spans="1:7">
      <c r="A75" s="20">
        <v>71</v>
      </c>
      <c r="B75" s="62" t="s">
        <v>2360</v>
      </c>
      <c r="C75" s="13" t="s">
        <v>3565</v>
      </c>
      <c r="D75" s="18">
        <v>4.66</v>
      </c>
      <c r="E75" s="20">
        <v>75</v>
      </c>
      <c r="F75" s="45">
        <f t="shared" si="1"/>
        <v>349.5</v>
      </c>
      <c r="G75" s="63"/>
    </row>
    <row r="76" s="1" customFormat="1" ht="21" customHeight="1" spans="1:7">
      <c r="A76" s="20">
        <v>72</v>
      </c>
      <c r="B76" s="62" t="s">
        <v>3640</v>
      </c>
      <c r="C76" s="13" t="s">
        <v>3565</v>
      </c>
      <c r="D76" s="18">
        <v>6.57</v>
      </c>
      <c r="E76" s="20">
        <v>75</v>
      </c>
      <c r="F76" s="45">
        <f t="shared" si="1"/>
        <v>492.75</v>
      </c>
      <c r="G76" s="63"/>
    </row>
    <row r="77" s="1" customFormat="1" ht="21" customHeight="1" spans="1:7">
      <c r="A77" s="20">
        <v>73</v>
      </c>
      <c r="B77" s="62" t="s">
        <v>3641</v>
      </c>
      <c r="C77" s="13" t="s">
        <v>3565</v>
      </c>
      <c r="D77" s="18">
        <v>30.73</v>
      </c>
      <c r="E77" s="20">
        <v>75</v>
      </c>
      <c r="F77" s="45">
        <f t="shared" si="1"/>
        <v>2304.75</v>
      </c>
      <c r="G77" s="63"/>
    </row>
    <row r="78" s="1" customFormat="1" ht="21" customHeight="1" spans="1:7">
      <c r="A78" s="20">
        <v>74</v>
      </c>
      <c r="B78" s="62" t="s">
        <v>3642</v>
      </c>
      <c r="C78" s="13" t="s">
        <v>3565</v>
      </c>
      <c r="D78" s="18">
        <v>10.21</v>
      </c>
      <c r="E78" s="20">
        <v>75</v>
      </c>
      <c r="F78" s="45">
        <f t="shared" si="1"/>
        <v>765.75</v>
      </c>
      <c r="G78" s="63"/>
    </row>
    <row r="79" s="1" customFormat="1" ht="21" customHeight="1" spans="1:7">
      <c r="A79" s="20">
        <v>75</v>
      </c>
      <c r="B79" s="62" t="s">
        <v>3643</v>
      </c>
      <c r="C79" s="13" t="s">
        <v>3565</v>
      </c>
      <c r="D79" s="18">
        <v>8.47</v>
      </c>
      <c r="E79" s="20">
        <v>75</v>
      </c>
      <c r="F79" s="45">
        <f t="shared" si="1"/>
        <v>635.25</v>
      </c>
      <c r="G79" s="63"/>
    </row>
    <row r="80" s="1" customFormat="1" ht="21" customHeight="1" spans="1:7">
      <c r="A80" s="20">
        <v>76</v>
      </c>
      <c r="B80" s="62" t="s">
        <v>3644</v>
      </c>
      <c r="C80" s="13" t="s">
        <v>3565</v>
      </c>
      <c r="D80" s="18">
        <v>13.53</v>
      </c>
      <c r="E80" s="20">
        <v>75</v>
      </c>
      <c r="F80" s="45">
        <f t="shared" si="1"/>
        <v>1014.75</v>
      </c>
      <c r="G80" s="63"/>
    </row>
    <row r="81" s="1" customFormat="1" ht="21" customHeight="1" spans="1:7">
      <c r="A81" s="20">
        <v>77</v>
      </c>
      <c r="B81" s="62" t="s">
        <v>3645</v>
      </c>
      <c r="C81" s="13" t="s">
        <v>3565</v>
      </c>
      <c r="D81" s="18">
        <v>14.54</v>
      </c>
      <c r="E81" s="20">
        <v>75</v>
      </c>
      <c r="F81" s="45">
        <f t="shared" si="1"/>
        <v>1090.5</v>
      </c>
      <c r="G81" s="63"/>
    </row>
    <row r="82" s="1" customFormat="1" ht="21" customHeight="1" spans="1:7">
      <c r="A82" s="20">
        <v>78</v>
      </c>
      <c r="B82" s="62" t="s">
        <v>3646</v>
      </c>
      <c r="C82" s="13" t="s">
        <v>3647</v>
      </c>
      <c r="D82" s="18">
        <v>13.78</v>
      </c>
      <c r="E82" s="20">
        <v>75</v>
      </c>
      <c r="F82" s="45">
        <f t="shared" si="1"/>
        <v>1033.5</v>
      </c>
      <c r="G82" s="63"/>
    </row>
    <row r="83" s="1" customFormat="1" ht="21" customHeight="1" spans="1:7">
      <c r="A83" s="20">
        <v>79</v>
      </c>
      <c r="B83" s="62" t="s">
        <v>3648</v>
      </c>
      <c r="C83" s="13" t="s">
        <v>3647</v>
      </c>
      <c r="D83" s="18">
        <v>3.41</v>
      </c>
      <c r="E83" s="20">
        <v>75</v>
      </c>
      <c r="F83" s="45">
        <f t="shared" si="1"/>
        <v>255.75</v>
      </c>
      <c r="G83" s="63"/>
    </row>
    <row r="84" s="1" customFormat="1" ht="21" customHeight="1" spans="1:7">
      <c r="A84" s="20">
        <v>80</v>
      </c>
      <c r="B84" s="62" t="s">
        <v>3649</v>
      </c>
      <c r="C84" s="13" t="s">
        <v>3647</v>
      </c>
      <c r="D84" s="18">
        <v>9.27</v>
      </c>
      <c r="E84" s="20">
        <v>75</v>
      </c>
      <c r="F84" s="45">
        <f t="shared" si="1"/>
        <v>695.25</v>
      </c>
      <c r="G84" s="63"/>
    </row>
    <row r="85" s="1" customFormat="1" ht="21" customHeight="1" spans="1:7">
      <c r="A85" s="20">
        <v>81</v>
      </c>
      <c r="B85" s="62" t="s">
        <v>3650</v>
      </c>
      <c r="C85" s="13" t="s">
        <v>3647</v>
      </c>
      <c r="D85" s="18">
        <v>8.35</v>
      </c>
      <c r="E85" s="20">
        <v>75</v>
      </c>
      <c r="F85" s="45">
        <f t="shared" si="1"/>
        <v>626.25</v>
      </c>
      <c r="G85" s="63"/>
    </row>
    <row r="86" s="1" customFormat="1" ht="21" customHeight="1" spans="1:7">
      <c r="A86" s="20">
        <v>82</v>
      </c>
      <c r="B86" s="62" t="s">
        <v>3651</v>
      </c>
      <c r="C86" s="13" t="s">
        <v>3647</v>
      </c>
      <c r="D86" s="18">
        <v>13.36</v>
      </c>
      <c r="E86" s="20">
        <v>75</v>
      </c>
      <c r="F86" s="45">
        <f t="shared" si="1"/>
        <v>1002</v>
      </c>
      <c r="G86" s="63"/>
    </row>
    <row r="87" s="1" customFormat="1" ht="21" customHeight="1" spans="1:7">
      <c r="A87" s="20">
        <v>83</v>
      </c>
      <c r="B87" s="62" t="s">
        <v>3652</v>
      </c>
      <c r="C87" s="13" t="s">
        <v>3647</v>
      </c>
      <c r="D87" s="18">
        <v>10.98</v>
      </c>
      <c r="E87" s="20">
        <v>75</v>
      </c>
      <c r="F87" s="45">
        <f t="shared" si="1"/>
        <v>823.5</v>
      </c>
      <c r="G87" s="63"/>
    </row>
    <row r="88" s="1" customFormat="1" ht="21" customHeight="1" spans="1:7">
      <c r="A88" s="20">
        <v>84</v>
      </c>
      <c r="B88" s="62" t="s">
        <v>3653</v>
      </c>
      <c r="C88" s="13" t="s">
        <v>3647</v>
      </c>
      <c r="D88" s="18">
        <v>7.19</v>
      </c>
      <c r="E88" s="20">
        <v>75</v>
      </c>
      <c r="F88" s="45">
        <f t="shared" si="1"/>
        <v>539.25</v>
      </c>
      <c r="G88" s="63"/>
    </row>
    <row r="89" s="1" customFormat="1" ht="21" customHeight="1" spans="1:7">
      <c r="A89" s="20">
        <v>85</v>
      </c>
      <c r="B89" s="62" t="s">
        <v>3654</v>
      </c>
      <c r="C89" s="13" t="s">
        <v>3647</v>
      </c>
      <c r="D89" s="18">
        <v>12.24</v>
      </c>
      <c r="E89" s="20">
        <v>75</v>
      </c>
      <c r="F89" s="45">
        <f t="shared" si="1"/>
        <v>918</v>
      </c>
      <c r="G89" s="63"/>
    </row>
    <row r="90" s="1" customFormat="1" ht="21" customHeight="1" spans="1:7">
      <c r="A90" s="20">
        <v>86</v>
      </c>
      <c r="B90" s="62" t="s">
        <v>3655</v>
      </c>
      <c r="C90" s="13" t="s">
        <v>3647</v>
      </c>
      <c r="D90" s="13">
        <v>10.1</v>
      </c>
      <c r="E90" s="20">
        <v>75</v>
      </c>
      <c r="F90" s="45">
        <f t="shared" si="1"/>
        <v>757.5</v>
      </c>
      <c r="G90" s="63"/>
    </row>
    <row r="91" s="1" customFormat="1" ht="21" customHeight="1" spans="1:7">
      <c r="A91" s="20">
        <v>87</v>
      </c>
      <c r="B91" s="62" t="s">
        <v>170</v>
      </c>
      <c r="C91" s="13" t="s">
        <v>3647</v>
      </c>
      <c r="D91" s="18">
        <v>33.98</v>
      </c>
      <c r="E91" s="20">
        <v>75</v>
      </c>
      <c r="F91" s="45">
        <f t="shared" si="1"/>
        <v>2548.5</v>
      </c>
      <c r="G91" s="63"/>
    </row>
    <row r="92" s="1" customFormat="1" ht="21" customHeight="1" spans="1:7">
      <c r="A92" s="20">
        <v>88</v>
      </c>
      <c r="B92" s="62" t="s">
        <v>3656</v>
      </c>
      <c r="C92" s="13" t="s">
        <v>3647</v>
      </c>
      <c r="D92" s="18">
        <v>29.32</v>
      </c>
      <c r="E92" s="20">
        <v>75</v>
      </c>
      <c r="F92" s="45">
        <f t="shared" si="1"/>
        <v>2199</v>
      </c>
      <c r="G92" s="24"/>
    </row>
    <row r="93" s="1" customFormat="1" ht="21" customHeight="1" spans="1:7">
      <c r="A93" s="20">
        <v>89</v>
      </c>
      <c r="B93" s="62" t="s">
        <v>1767</v>
      </c>
      <c r="C93" s="13" t="s">
        <v>3647</v>
      </c>
      <c r="D93" s="18">
        <v>58.45</v>
      </c>
      <c r="E93" s="20">
        <v>75</v>
      </c>
      <c r="F93" s="45">
        <f t="shared" si="1"/>
        <v>4383.75</v>
      </c>
      <c r="G93" s="63" t="s">
        <v>3586</v>
      </c>
    </row>
    <row r="94" s="1" customFormat="1" ht="21" customHeight="1" spans="1:7">
      <c r="A94" s="20">
        <v>90</v>
      </c>
      <c r="B94" s="62" t="s">
        <v>3657</v>
      </c>
      <c r="C94" s="13" t="s">
        <v>3647</v>
      </c>
      <c r="D94" s="18">
        <v>29.44</v>
      </c>
      <c r="E94" s="20">
        <v>75</v>
      </c>
      <c r="F94" s="45">
        <f t="shared" si="1"/>
        <v>2208</v>
      </c>
      <c r="G94" s="63"/>
    </row>
    <row r="95" s="1" customFormat="1" ht="21" customHeight="1" spans="1:7">
      <c r="A95" s="20">
        <v>91</v>
      </c>
      <c r="B95" s="62" t="s">
        <v>3658</v>
      </c>
      <c r="C95" s="13" t="s">
        <v>3647</v>
      </c>
      <c r="D95" s="18">
        <v>10.89</v>
      </c>
      <c r="E95" s="20">
        <v>75</v>
      </c>
      <c r="F95" s="45">
        <f t="shared" si="1"/>
        <v>816.75</v>
      </c>
      <c r="G95" s="63"/>
    </row>
    <row r="96" s="1" customFormat="1" ht="21" customHeight="1" spans="1:7">
      <c r="A96" s="20">
        <v>92</v>
      </c>
      <c r="B96" s="62" t="s">
        <v>405</v>
      </c>
      <c r="C96" s="13" t="s">
        <v>3647</v>
      </c>
      <c r="D96" s="18">
        <v>13.27</v>
      </c>
      <c r="E96" s="20">
        <v>75</v>
      </c>
      <c r="F96" s="45">
        <f t="shared" si="1"/>
        <v>995.25</v>
      </c>
      <c r="G96" s="63"/>
    </row>
    <row r="97" s="1" customFormat="1" ht="21" customHeight="1" spans="1:7">
      <c r="A97" s="20">
        <v>93</v>
      </c>
      <c r="B97" s="62" t="s">
        <v>3659</v>
      </c>
      <c r="C97" s="13" t="s">
        <v>3647</v>
      </c>
      <c r="D97" s="18">
        <v>25.97</v>
      </c>
      <c r="E97" s="20">
        <v>75</v>
      </c>
      <c r="F97" s="45">
        <f t="shared" si="1"/>
        <v>1947.75</v>
      </c>
      <c r="G97" s="63"/>
    </row>
    <row r="98" s="1" customFormat="1" ht="21" customHeight="1" spans="1:7">
      <c r="A98" s="20">
        <v>94</v>
      </c>
      <c r="B98" s="62" t="s">
        <v>3660</v>
      </c>
      <c r="C98" s="13" t="s">
        <v>3647</v>
      </c>
      <c r="D98" s="18">
        <v>14.58</v>
      </c>
      <c r="E98" s="20">
        <v>75</v>
      </c>
      <c r="F98" s="45">
        <f t="shared" si="1"/>
        <v>1093.5</v>
      </c>
      <c r="G98" s="63"/>
    </row>
    <row r="99" s="1" customFormat="1" ht="21" customHeight="1" spans="1:7">
      <c r="A99" s="20">
        <v>95</v>
      </c>
      <c r="B99" s="62" t="s">
        <v>3661</v>
      </c>
      <c r="C99" s="13" t="s">
        <v>3647</v>
      </c>
      <c r="D99" s="18">
        <v>2.46</v>
      </c>
      <c r="E99" s="20">
        <v>75</v>
      </c>
      <c r="F99" s="45">
        <f t="shared" si="1"/>
        <v>184.5</v>
      </c>
      <c r="G99" s="63"/>
    </row>
    <row r="100" s="1" customFormat="1" ht="21" customHeight="1" spans="1:7">
      <c r="A100" s="20">
        <v>96</v>
      </c>
      <c r="B100" s="62" t="s">
        <v>132</v>
      </c>
      <c r="C100" s="13" t="s">
        <v>3647</v>
      </c>
      <c r="D100" s="18">
        <v>9.57</v>
      </c>
      <c r="E100" s="20">
        <v>75</v>
      </c>
      <c r="F100" s="45">
        <f t="shared" si="1"/>
        <v>717.75</v>
      </c>
      <c r="G100" s="63"/>
    </row>
    <row r="101" s="1" customFormat="1" ht="21" customHeight="1" spans="1:7">
      <c r="A101" s="20">
        <v>97</v>
      </c>
      <c r="B101" s="62" t="s">
        <v>2218</v>
      </c>
      <c r="C101" s="13" t="s">
        <v>3647</v>
      </c>
      <c r="D101" s="18">
        <v>9.84</v>
      </c>
      <c r="E101" s="20">
        <v>75</v>
      </c>
      <c r="F101" s="45">
        <f t="shared" si="1"/>
        <v>738</v>
      </c>
      <c r="G101" s="63"/>
    </row>
    <row r="102" s="1" customFormat="1" ht="21" customHeight="1" spans="1:7">
      <c r="A102" s="20">
        <v>98</v>
      </c>
      <c r="B102" s="62" t="s">
        <v>3662</v>
      </c>
      <c r="C102" s="13" t="s">
        <v>3647</v>
      </c>
      <c r="D102" s="18">
        <v>16.45</v>
      </c>
      <c r="E102" s="20">
        <v>75</v>
      </c>
      <c r="F102" s="45">
        <f t="shared" si="1"/>
        <v>1233.75</v>
      </c>
      <c r="G102" s="63"/>
    </row>
    <row r="103" s="1" customFormat="1" ht="21" customHeight="1" spans="1:7">
      <c r="A103" s="20">
        <v>99</v>
      </c>
      <c r="B103" s="62" t="s">
        <v>3663</v>
      </c>
      <c r="C103" s="13" t="s">
        <v>3647</v>
      </c>
      <c r="D103" s="18">
        <v>2.64</v>
      </c>
      <c r="E103" s="20">
        <v>75</v>
      </c>
      <c r="F103" s="45">
        <f t="shared" si="1"/>
        <v>198</v>
      </c>
      <c r="G103" s="63"/>
    </row>
    <row r="104" s="1" customFormat="1" ht="21" customHeight="1" spans="1:7">
      <c r="A104" s="20">
        <v>100</v>
      </c>
      <c r="B104" s="62" t="s">
        <v>3664</v>
      </c>
      <c r="C104" s="13" t="s">
        <v>3647</v>
      </c>
      <c r="D104" s="18">
        <v>13.29</v>
      </c>
      <c r="E104" s="20">
        <v>75</v>
      </c>
      <c r="F104" s="45">
        <f t="shared" si="1"/>
        <v>996.75</v>
      </c>
      <c r="G104" s="63"/>
    </row>
    <row r="105" s="1" customFormat="1" ht="21" customHeight="1" spans="1:7">
      <c r="A105" s="20">
        <v>101</v>
      </c>
      <c r="B105" s="62" t="s">
        <v>3665</v>
      </c>
      <c r="C105" s="13" t="s">
        <v>3647</v>
      </c>
      <c r="D105" s="18">
        <v>12.68</v>
      </c>
      <c r="E105" s="20">
        <v>75</v>
      </c>
      <c r="F105" s="45">
        <f t="shared" si="1"/>
        <v>951</v>
      </c>
      <c r="G105" s="63"/>
    </row>
    <row r="106" s="1" customFormat="1" ht="21" customHeight="1" spans="1:7">
      <c r="A106" s="20">
        <v>102</v>
      </c>
      <c r="B106" s="62" t="s">
        <v>122</v>
      </c>
      <c r="C106" s="13" t="s">
        <v>3647</v>
      </c>
      <c r="D106" s="18">
        <v>9.06</v>
      </c>
      <c r="E106" s="20">
        <v>75</v>
      </c>
      <c r="F106" s="45">
        <f t="shared" si="1"/>
        <v>679.5</v>
      </c>
      <c r="G106" s="63"/>
    </row>
    <row r="107" s="1" customFormat="1" ht="21" customHeight="1" spans="1:7">
      <c r="A107" s="20">
        <v>103</v>
      </c>
      <c r="B107" s="62" t="s">
        <v>3666</v>
      </c>
      <c r="C107" s="13" t="s">
        <v>3647</v>
      </c>
      <c r="D107" s="18">
        <v>11.12</v>
      </c>
      <c r="E107" s="20">
        <v>75</v>
      </c>
      <c r="F107" s="45">
        <f t="shared" si="1"/>
        <v>834</v>
      </c>
      <c r="G107" s="63"/>
    </row>
    <row r="108" s="1" customFormat="1" ht="21" customHeight="1" spans="1:7">
      <c r="A108" s="20">
        <v>104</v>
      </c>
      <c r="B108" s="62" t="s">
        <v>3667</v>
      </c>
      <c r="C108" s="13" t="s">
        <v>3647</v>
      </c>
      <c r="D108" s="18">
        <v>16.65</v>
      </c>
      <c r="E108" s="20">
        <v>75</v>
      </c>
      <c r="F108" s="45">
        <f t="shared" si="1"/>
        <v>1248.75</v>
      </c>
      <c r="G108" s="63"/>
    </row>
    <row r="109" s="1" customFormat="1" ht="21" customHeight="1" spans="1:7">
      <c r="A109" s="20">
        <v>105</v>
      </c>
      <c r="B109" s="62" t="s">
        <v>2168</v>
      </c>
      <c r="C109" s="13" t="s">
        <v>3647</v>
      </c>
      <c r="D109" s="18">
        <v>13.28</v>
      </c>
      <c r="E109" s="20">
        <v>75</v>
      </c>
      <c r="F109" s="45">
        <f t="shared" si="1"/>
        <v>996</v>
      </c>
      <c r="G109" s="63"/>
    </row>
    <row r="110" s="1" customFormat="1" ht="21" customHeight="1" spans="1:7">
      <c r="A110" s="20">
        <v>106</v>
      </c>
      <c r="B110" s="62" t="s">
        <v>3668</v>
      </c>
      <c r="C110" s="13" t="s">
        <v>3647</v>
      </c>
      <c r="D110" s="18">
        <v>9.99</v>
      </c>
      <c r="E110" s="20">
        <v>75</v>
      </c>
      <c r="F110" s="45">
        <f t="shared" si="1"/>
        <v>749.25</v>
      </c>
      <c r="G110" s="63"/>
    </row>
    <row r="111" s="1" customFormat="1" ht="21" customHeight="1" spans="1:7">
      <c r="A111" s="20">
        <v>107</v>
      </c>
      <c r="B111" s="62" t="s">
        <v>3669</v>
      </c>
      <c r="C111" s="13" t="s">
        <v>3647</v>
      </c>
      <c r="D111" s="18">
        <v>15.63</v>
      </c>
      <c r="E111" s="20">
        <v>75</v>
      </c>
      <c r="F111" s="45">
        <f t="shared" si="1"/>
        <v>1172.25</v>
      </c>
      <c r="G111" s="63" t="s">
        <v>3670</v>
      </c>
    </row>
    <row r="112" s="1" customFormat="1" ht="21" customHeight="1" spans="1:7">
      <c r="A112" s="20">
        <v>108</v>
      </c>
      <c r="B112" s="62" t="s">
        <v>3671</v>
      </c>
      <c r="C112" s="13" t="s">
        <v>3647</v>
      </c>
      <c r="D112" s="13">
        <v>28.54</v>
      </c>
      <c r="E112" s="20">
        <v>75</v>
      </c>
      <c r="F112" s="45">
        <f t="shared" si="1"/>
        <v>2140.5</v>
      </c>
      <c r="G112" s="63"/>
    </row>
    <row r="113" s="1" customFormat="1" ht="21" customHeight="1" spans="1:7">
      <c r="A113" s="20">
        <v>109</v>
      </c>
      <c r="B113" s="62" t="s">
        <v>3672</v>
      </c>
      <c r="C113" s="13" t="s">
        <v>3647</v>
      </c>
      <c r="D113" s="18">
        <v>12.06</v>
      </c>
      <c r="E113" s="20">
        <v>75</v>
      </c>
      <c r="F113" s="45">
        <f t="shared" si="1"/>
        <v>904.5</v>
      </c>
      <c r="G113" s="63"/>
    </row>
    <row r="114" s="1" customFormat="1" ht="21" customHeight="1" spans="1:7">
      <c r="A114" s="20">
        <v>110</v>
      </c>
      <c r="B114" s="62" t="s">
        <v>3673</v>
      </c>
      <c r="C114" s="13" t="s">
        <v>3647</v>
      </c>
      <c r="D114" s="18">
        <v>12.45</v>
      </c>
      <c r="E114" s="20">
        <v>75</v>
      </c>
      <c r="F114" s="45">
        <f t="shared" si="1"/>
        <v>933.75</v>
      </c>
      <c r="G114" s="63"/>
    </row>
    <row r="115" s="1" customFormat="1" ht="21" customHeight="1" spans="1:7">
      <c r="A115" s="20">
        <v>111</v>
      </c>
      <c r="B115" s="62" t="s">
        <v>3674</v>
      </c>
      <c r="C115" s="13" t="s">
        <v>3647</v>
      </c>
      <c r="D115" s="18">
        <v>6.58</v>
      </c>
      <c r="E115" s="20">
        <v>75</v>
      </c>
      <c r="F115" s="45">
        <f t="shared" si="1"/>
        <v>493.5</v>
      </c>
      <c r="G115" s="63" t="s">
        <v>3675</v>
      </c>
    </row>
    <row r="116" s="1" customFormat="1" ht="21" customHeight="1" spans="1:7">
      <c r="A116" s="20">
        <v>112</v>
      </c>
      <c r="B116" s="62" t="s">
        <v>3676</v>
      </c>
      <c r="C116" s="13" t="s">
        <v>3647</v>
      </c>
      <c r="D116" s="18">
        <v>2.87</v>
      </c>
      <c r="E116" s="20">
        <v>75</v>
      </c>
      <c r="F116" s="45">
        <f t="shared" si="1"/>
        <v>215.25</v>
      </c>
      <c r="G116" s="63"/>
    </row>
    <row r="117" s="1" customFormat="1" ht="21" customHeight="1" spans="1:7">
      <c r="A117" s="20">
        <v>113</v>
      </c>
      <c r="B117" s="62" t="s">
        <v>925</v>
      </c>
      <c r="C117" s="13" t="s">
        <v>3647</v>
      </c>
      <c r="D117" s="18">
        <v>11.23</v>
      </c>
      <c r="E117" s="20">
        <v>75</v>
      </c>
      <c r="F117" s="45">
        <f t="shared" si="1"/>
        <v>842.25</v>
      </c>
      <c r="G117" s="63"/>
    </row>
    <row r="118" s="1" customFormat="1" ht="21" customHeight="1" spans="1:7">
      <c r="A118" s="20">
        <v>114</v>
      </c>
      <c r="B118" s="62" t="s">
        <v>947</v>
      </c>
      <c r="C118" s="13" t="s">
        <v>3647</v>
      </c>
      <c r="D118" s="18">
        <v>19.73</v>
      </c>
      <c r="E118" s="20">
        <v>75</v>
      </c>
      <c r="F118" s="45">
        <f t="shared" si="1"/>
        <v>1479.75</v>
      </c>
      <c r="G118" s="63"/>
    </row>
    <row r="119" s="1" customFormat="1" ht="21" customHeight="1" spans="1:7">
      <c r="A119" s="20">
        <v>115</v>
      </c>
      <c r="B119" s="65" t="s">
        <v>3677</v>
      </c>
      <c r="C119" s="13" t="s">
        <v>3647</v>
      </c>
      <c r="D119" s="18">
        <v>11.44</v>
      </c>
      <c r="E119" s="20">
        <v>75</v>
      </c>
      <c r="F119" s="45">
        <f t="shared" si="1"/>
        <v>858</v>
      </c>
      <c r="G119" s="63" t="s">
        <v>3586</v>
      </c>
    </row>
    <row r="120" s="1" customFormat="1" ht="21" customHeight="1" spans="1:7">
      <c r="A120" s="20">
        <v>116</v>
      </c>
      <c r="B120" s="62" t="s">
        <v>1310</v>
      </c>
      <c r="C120" s="13" t="s">
        <v>3647</v>
      </c>
      <c r="D120" s="18">
        <v>17.02</v>
      </c>
      <c r="E120" s="20">
        <v>75</v>
      </c>
      <c r="F120" s="45">
        <f t="shared" si="1"/>
        <v>1276.5</v>
      </c>
      <c r="G120" s="63" t="s">
        <v>3678</v>
      </c>
    </row>
    <row r="121" s="1" customFormat="1" ht="21" customHeight="1" spans="1:7">
      <c r="A121" s="20">
        <v>117</v>
      </c>
      <c r="B121" s="62" t="s">
        <v>2282</v>
      </c>
      <c r="C121" s="13" t="s">
        <v>3647</v>
      </c>
      <c r="D121" s="18">
        <v>7.42</v>
      </c>
      <c r="E121" s="20">
        <v>75</v>
      </c>
      <c r="F121" s="45">
        <f t="shared" si="1"/>
        <v>556.5</v>
      </c>
      <c r="G121" s="63"/>
    </row>
    <row r="122" s="1" customFormat="1" ht="21" customHeight="1" spans="1:7">
      <c r="A122" s="20">
        <v>118</v>
      </c>
      <c r="B122" s="62" t="s">
        <v>3679</v>
      </c>
      <c r="C122" s="13" t="s">
        <v>3647</v>
      </c>
      <c r="D122" s="18">
        <v>12.62</v>
      </c>
      <c r="E122" s="20">
        <v>75</v>
      </c>
      <c r="F122" s="45">
        <f t="shared" si="1"/>
        <v>946.5</v>
      </c>
      <c r="G122" s="63" t="s">
        <v>3680</v>
      </c>
    </row>
    <row r="123" s="1" customFormat="1" ht="21" customHeight="1" spans="1:7">
      <c r="A123" s="20">
        <v>119</v>
      </c>
      <c r="B123" s="62" t="s">
        <v>3681</v>
      </c>
      <c r="C123" s="13" t="s">
        <v>3647</v>
      </c>
      <c r="D123" s="18">
        <v>8.55</v>
      </c>
      <c r="E123" s="20">
        <v>75</v>
      </c>
      <c r="F123" s="45">
        <f t="shared" si="1"/>
        <v>641.25</v>
      </c>
      <c r="G123" s="63"/>
    </row>
    <row r="124" s="1" customFormat="1" ht="21" customHeight="1" spans="1:7">
      <c r="A124" s="20">
        <v>120</v>
      </c>
      <c r="B124" s="62" t="s">
        <v>1298</v>
      </c>
      <c r="C124" s="13" t="s">
        <v>3647</v>
      </c>
      <c r="D124" s="18">
        <v>4.79</v>
      </c>
      <c r="E124" s="20">
        <v>75</v>
      </c>
      <c r="F124" s="45">
        <f t="shared" si="1"/>
        <v>359.25</v>
      </c>
      <c r="G124" s="63"/>
    </row>
    <row r="125" s="1" customFormat="1" ht="21" customHeight="1" spans="1:7">
      <c r="A125" s="20">
        <v>121</v>
      </c>
      <c r="B125" s="62" t="s">
        <v>2543</v>
      </c>
      <c r="C125" s="13" t="s">
        <v>3647</v>
      </c>
      <c r="D125" s="18">
        <v>10.51</v>
      </c>
      <c r="E125" s="20">
        <v>75</v>
      </c>
      <c r="F125" s="45">
        <f t="shared" si="1"/>
        <v>788.25</v>
      </c>
      <c r="G125" s="63"/>
    </row>
    <row r="126" s="1" customFormat="1" ht="21" customHeight="1" spans="1:7">
      <c r="A126" s="20">
        <v>122</v>
      </c>
      <c r="B126" s="62" t="s">
        <v>3682</v>
      </c>
      <c r="C126" s="13" t="s">
        <v>3647</v>
      </c>
      <c r="D126" s="18">
        <v>11.54</v>
      </c>
      <c r="E126" s="20">
        <v>75</v>
      </c>
      <c r="F126" s="45">
        <f t="shared" si="1"/>
        <v>865.5</v>
      </c>
      <c r="G126" s="63"/>
    </row>
    <row r="127" s="1" customFormat="1" ht="21" customHeight="1" spans="1:7">
      <c r="A127" s="20">
        <v>123</v>
      </c>
      <c r="B127" s="62" t="s">
        <v>3683</v>
      </c>
      <c r="C127" s="13" t="s">
        <v>3647</v>
      </c>
      <c r="D127" s="18">
        <v>7.85</v>
      </c>
      <c r="E127" s="20">
        <v>75</v>
      </c>
      <c r="F127" s="45">
        <f t="shared" si="1"/>
        <v>588.75</v>
      </c>
      <c r="G127" s="63"/>
    </row>
    <row r="128" s="1" customFormat="1" ht="21" customHeight="1" spans="1:7">
      <c r="A128" s="20">
        <v>124</v>
      </c>
      <c r="B128" s="62" t="s">
        <v>3684</v>
      </c>
      <c r="C128" s="13" t="s">
        <v>3647</v>
      </c>
      <c r="D128" s="18">
        <v>11.84</v>
      </c>
      <c r="E128" s="20">
        <v>75</v>
      </c>
      <c r="F128" s="45">
        <f t="shared" si="1"/>
        <v>888</v>
      </c>
      <c r="G128" s="63"/>
    </row>
    <row r="129" s="1" customFormat="1" ht="21" customHeight="1" spans="1:7">
      <c r="A129" s="20">
        <v>125</v>
      </c>
      <c r="B129" s="62" t="s">
        <v>3685</v>
      </c>
      <c r="C129" s="13" t="s">
        <v>3647</v>
      </c>
      <c r="D129" s="18">
        <v>8.82</v>
      </c>
      <c r="E129" s="20">
        <v>75</v>
      </c>
      <c r="F129" s="45">
        <f t="shared" si="1"/>
        <v>661.5</v>
      </c>
      <c r="G129" s="63"/>
    </row>
    <row r="130" s="1" customFormat="1" ht="21" customHeight="1" spans="1:7">
      <c r="A130" s="20">
        <v>126</v>
      </c>
      <c r="B130" s="62" t="s">
        <v>3686</v>
      </c>
      <c r="C130" s="13" t="s">
        <v>3647</v>
      </c>
      <c r="D130" s="18">
        <v>12.26</v>
      </c>
      <c r="E130" s="20">
        <v>75</v>
      </c>
      <c r="F130" s="45">
        <f t="shared" si="1"/>
        <v>919.5</v>
      </c>
      <c r="G130" s="63"/>
    </row>
    <row r="131" s="1" customFormat="1" ht="21" customHeight="1" spans="1:7">
      <c r="A131" s="20">
        <v>127</v>
      </c>
      <c r="B131" s="62" t="s">
        <v>3687</v>
      </c>
      <c r="C131" s="13" t="s">
        <v>3647</v>
      </c>
      <c r="D131" s="18">
        <v>10.37</v>
      </c>
      <c r="E131" s="20">
        <v>75</v>
      </c>
      <c r="F131" s="45">
        <f t="shared" si="1"/>
        <v>777.75</v>
      </c>
      <c r="G131" s="63"/>
    </row>
    <row r="132" s="1" customFormat="1" ht="21" customHeight="1" spans="1:7">
      <c r="A132" s="20">
        <v>128</v>
      </c>
      <c r="B132" s="62" t="s">
        <v>3677</v>
      </c>
      <c r="C132" s="13" t="s">
        <v>3647</v>
      </c>
      <c r="D132" s="18">
        <v>16.46</v>
      </c>
      <c r="E132" s="20">
        <v>75</v>
      </c>
      <c r="F132" s="45">
        <f t="shared" si="1"/>
        <v>1234.5</v>
      </c>
      <c r="G132" s="63" t="s">
        <v>3688</v>
      </c>
    </row>
    <row r="133" s="1" customFormat="1" ht="21" customHeight="1" spans="1:7">
      <c r="A133" s="20">
        <v>129</v>
      </c>
      <c r="B133" s="62" t="s">
        <v>3689</v>
      </c>
      <c r="C133" s="13" t="s">
        <v>3647</v>
      </c>
      <c r="D133" s="18">
        <v>9.08</v>
      </c>
      <c r="E133" s="20">
        <v>75</v>
      </c>
      <c r="F133" s="45">
        <f t="shared" ref="F133:F196" si="2">D133*E133</f>
        <v>681</v>
      </c>
      <c r="G133" s="63"/>
    </row>
    <row r="134" s="1" customFormat="1" ht="21" customHeight="1" spans="1:7">
      <c r="A134" s="20">
        <v>130</v>
      </c>
      <c r="B134" s="62" t="s">
        <v>3690</v>
      </c>
      <c r="C134" s="13" t="s">
        <v>3647</v>
      </c>
      <c r="D134" s="18">
        <v>23.8</v>
      </c>
      <c r="E134" s="20">
        <v>75</v>
      </c>
      <c r="F134" s="45">
        <f t="shared" si="2"/>
        <v>1785</v>
      </c>
      <c r="G134" s="63"/>
    </row>
    <row r="135" s="1" customFormat="1" ht="21" customHeight="1" spans="1:7">
      <c r="A135" s="20">
        <v>131</v>
      </c>
      <c r="B135" s="62" t="s">
        <v>3691</v>
      </c>
      <c r="C135" s="13" t="s">
        <v>3647</v>
      </c>
      <c r="D135" s="18">
        <v>31.3</v>
      </c>
      <c r="E135" s="20">
        <v>75</v>
      </c>
      <c r="F135" s="45">
        <f t="shared" si="2"/>
        <v>2347.5</v>
      </c>
      <c r="G135" s="63" t="s">
        <v>3692</v>
      </c>
    </row>
    <row r="136" s="1" customFormat="1" ht="21" customHeight="1" spans="1:7">
      <c r="A136" s="20">
        <v>132</v>
      </c>
      <c r="B136" s="62" t="s">
        <v>181</v>
      </c>
      <c r="C136" s="13" t="s">
        <v>3647</v>
      </c>
      <c r="D136" s="18">
        <v>6.87</v>
      </c>
      <c r="E136" s="20">
        <v>75</v>
      </c>
      <c r="F136" s="45">
        <f t="shared" si="2"/>
        <v>515.25</v>
      </c>
      <c r="G136" s="63"/>
    </row>
    <row r="137" s="1" customFormat="1" ht="21" customHeight="1" spans="1:7">
      <c r="A137" s="20">
        <v>133</v>
      </c>
      <c r="B137" s="62" t="s">
        <v>3693</v>
      </c>
      <c r="C137" s="13" t="s">
        <v>3647</v>
      </c>
      <c r="D137" s="18">
        <v>7.02</v>
      </c>
      <c r="E137" s="20">
        <v>75</v>
      </c>
      <c r="F137" s="45">
        <f t="shared" si="2"/>
        <v>526.5</v>
      </c>
      <c r="G137" s="63"/>
    </row>
    <row r="138" s="1" customFormat="1" ht="21" customHeight="1" spans="1:7">
      <c r="A138" s="20">
        <v>134</v>
      </c>
      <c r="B138" s="62" t="s">
        <v>66</v>
      </c>
      <c r="C138" s="13" t="s">
        <v>3647</v>
      </c>
      <c r="D138" s="18">
        <v>3.24</v>
      </c>
      <c r="E138" s="20">
        <v>75</v>
      </c>
      <c r="F138" s="45">
        <f t="shared" si="2"/>
        <v>243</v>
      </c>
      <c r="G138" s="63"/>
    </row>
    <row r="139" s="1" customFormat="1" ht="21" customHeight="1" spans="1:7">
      <c r="A139" s="20">
        <v>135</v>
      </c>
      <c r="B139" s="62" t="s">
        <v>3694</v>
      </c>
      <c r="C139" s="13" t="s">
        <v>3647</v>
      </c>
      <c r="D139" s="18">
        <v>11.62</v>
      </c>
      <c r="E139" s="20">
        <v>75</v>
      </c>
      <c r="F139" s="45">
        <f t="shared" si="2"/>
        <v>871.5</v>
      </c>
      <c r="G139" s="63"/>
    </row>
    <row r="140" s="1" customFormat="1" ht="21" customHeight="1" spans="1:7">
      <c r="A140" s="20">
        <v>136</v>
      </c>
      <c r="B140" s="62" t="s">
        <v>444</v>
      </c>
      <c r="C140" s="13" t="s">
        <v>3647</v>
      </c>
      <c r="D140" s="18">
        <v>6.62</v>
      </c>
      <c r="E140" s="20">
        <v>75</v>
      </c>
      <c r="F140" s="45">
        <f t="shared" si="2"/>
        <v>496.5</v>
      </c>
      <c r="G140" s="63"/>
    </row>
    <row r="141" s="1" customFormat="1" ht="21" customHeight="1" spans="1:7">
      <c r="A141" s="20">
        <v>137</v>
      </c>
      <c r="B141" s="62" t="s">
        <v>504</v>
      </c>
      <c r="C141" s="13" t="s">
        <v>3647</v>
      </c>
      <c r="D141" s="18">
        <v>20.04</v>
      </c>
      <c r="E141" s="20">
        <v>75</v>
      </c>
      <c r="F141" s="45">
        <f t="shared" si="2"/>
        <v>1503</v>
      </c>
      <c r="G141" s="63" t="s">
        <v>3586</v>
      </c>
    </row>
    <row r="142" s="1" customFormat="1" ht="21" customHeight="1" spans="1:7">
      <c r="A142" s="20">
        <v>138</v>
      </c>
      <c r="B142" s="62" t="s">
        <v>3695</v>
      </c>
      <c r="C142" s="13" t="s">
        <v>3647</v>
      </c>
      <c r="D142" s="18">
        <v>7.47</v>
      </c>
      <c r="E142" s="20">
        <v>75</v>
      </c>
      <c r="F142" s="45">
        <f t="shared" si="2"/>
        <v>560.25</v>
      </c>
      <c r="G142" s="63"/>
    </row>
    <row r="143" s="1" customFormat="1" ht="21" customHeight="1" spans="1:7">
      <c r="A143" s="20">
        <v>139</v>
      </c>
      <c r="B143" s="62" t="s">
        <v>3696</v>
      </c>
      <c r="C143" s="13" t="s">
        <v>3647</v>
      </c>
      <c r="D143" s="18">
        <v>34.55</v>
      </c>
      <c r="E143" s="20">
        <v>75</v>
      </c>
      <c r="F143" s="45">
        <f t="shared" si="2"/>
        <v>2591.25</v>
      </c>
      <c r="G143" s="63" t="s">
        <v>3586</v>
      </c>
    </row>
    <row r="144" s="1" customFormat="1" ht="21" customHeight="1" spans="1:7">
      <c r="A144" s="20">
        <v>140</v>
      </c>
      <c r="B144" s="62" t="s">
        <v>3697</v>
      </c>
      <c r="C144" s="13" t="s">
        <v>3647</v>
      </c>
      <c r="D144" s="18">
        <v>2.05</v>
      </c>
      <c r="E144" s="20">
        <v>75</v>
      </c>
      <c r="F144" s="45">
        <f t="shared" si="2"/>
        <v>153.75</v>
      </c>
      <c r="G144" s="63"/>
    </row>
    <row r="145" s="1" customFormat="1" ht="21" customHeight="1" spans="1:7">
      <c r="A145" s="20">
        <v>141</v>
      </c>
      <c r="B145" s="62" t="s">
        <v>3698</v>
      </c>
      <c r="C145" s="13" t="s">
        <v>3647</v>
      </c>
      <c r="D145" s="18">
        <v>6.93</v>
      </c>
      <c r="E145" s="20">
        <v>75</v>
      </c>
      <c r="F145" s="45">
        <f t="shared" si="2"/>
        <v>519.75</v>
      </c>
      <c r="G145" s="63"/>
    </row>
    <row r="146" s="1" customFormat="1" ht="21" customHeight="1" spans="1:7">
      <c r="A146" s="20">
        <v>142</v>
      </c>
      <c r="B146" s="62" t="s">
        <v>1295</v>
      </c>
      <c r="C146" s="13" t="s">
        <v>3647</v>
      </c>
      <c r="D146" s="18">
        <v>2.73</v>
      </c>
      <c r="E146" s="20">
        <v>75</v>
      </c>
      <c r="F146" s="45">
        <f t="shared" si="2"/>
        <v>204.75</v>
      </c>
      <c r="G146" s="63"/>
    </row>
    <row r="147" s="1" customFormat="1" ht="21" customHeight="1" spans="1:7">
      <c r="A147" s="20">
        <v>143</v>
      </c>
      <c r="B147" s="62" t="s">
        <v>3699</v>
      </c>
      <c r="C147" s="13" t="s">
        <v>3647</v>
      </c>
      <c r="D147" s="18">
        <v>46.93</v>
      </c>
      <c r="E147" s="20">
        <v>75</v>
      </c>
      <c r="F147" s="45">
        <f t="shared" si="2"/>
        <v>3519.75</v>
      </c>
      <c r="G147" s="63" t="s">
        <v>3700</v>
      </c>
    </row>
    <row r="148" s="1" customFormat="1" ht="21" customHeight="1" spans="1:7">
      <c r="A148" s="20">
        <v>144</v>
      </c>
      <c r="B148" s="62" t="s">
        <v>3701</v>
      </c>
      <c r="C148" s="13" t="s">
        <v>3647</v>
      </c>
      <c r="D148" s="18">
        <v>3.61</v>
      </c>
      <c r="E148" s="20">
        <v>75</v>
      </c>
      <c r="F148" s="45">
        <f t="shared" si="2"/>
        <v>270.75</v>
      </c>
      <c r="G148" s="63"/>
    </row>
    <row r="149" s="1" customFormat="1" ht="21" customHeight="1" spans="1:7">
      <c r="A149" s="20">
        <v>145</v>
      </c>
      <c r="B149" s="62" t="s">
        <v>3702</v>
      </c>
      <c r="C149" s="13" t="s">
        <v>3647</v>
      </c>
      <c r="D149" s="18">
        <v>7.62</v>
      </c>
      <c r="E149" s="20">
        <v>75</v>
      </c>
      <c r="F149" s="45">
        <f t="shared" si="2"/>
        <v>571.5</v>
      </c>
      <c r="G149" s="63"/>
    </row>
    <row r="150" s="1" customFormat="1" ht="21" customHeight="1" spans="1:7">
      <c r="A150" s="20">
        <v>146</v>
      </c>
      <c r="B150" s="62" t="s">
        <v>3703</v>
      </c>
      <c r="C150" s="13" t="s">
        <v>3647</v>
      </c>
      <c r="D150" s="18">
        <v>7.79</v>
      </c>
      <c r="E150" s="20">
        <v>75</v>
      </c>
      <c r="F150" s="45">
        <f t="shared" si="2"/>
        <v>584.25</v>
      </c>
      <c r="G150" s="63"/>
    </row>
    <row r="151" s="1" customFormat="1" ht="21" customHeight="1" spans="1:7">
      <c r="A151" s="20">
        <v>147</v>
      </c>
      <c r="B151" s="62" t="s">
        <v>3704</v>
      </c>
      <c r="C151" s="13" t="s">
        <v>3647</v>
      </c>
      <c r="D151" s="18">
        <v>13.19</v>
      </c>
      <c r="E151" s="20">
        <v>75</v>
      </c>
      <c r="F151" s="45">
        <f t="shared" si="2"/>
        <v>989.25</v>
      </c>
      <c r="G151" s="63"/>
    </row>
    <row r="152" s="1" customFormat="1" ht="21" customHeight="1" spans="1:7">
      <c r="A152" s="20">
        <v>148</v>
      </c>
      <c r="B152" s="62" t="s">
        <v>3705</v>
      </c>
      <c r="C152" s="13" t="s">
        <v>3647</v>
      </c>
      <c r="D152" s="18">
        <v>7.2</v>
      </c>
      <c r="E152" s="20">
        <v>75</v>
      </c>
      <c r="F152" s="45">
        <f t="shared" si="2"/>
        <v>540</v>
      </c>
      <c r="G152" s="63"/>
    </row>
    <row r="153" s="1" customFormat="1" ht="21" customHeight="1" spans="1:7">
      <c r="A153" s="20">
        <v>149</v>
      </c>
      <c r="B153" s="62" t="s">
        <v>3706</v>
      </c>
      <c r="C153" s="13" t="s">
        <v>3647</v>
      </c>
      <c r="D153" s="18">
        <v>10.04</v>
      </c>
      <c r="E153" s="20">
        <v>75</v>
      </c>
      <c r="F153" s="45">
        <f t="shared" si="2"/>
        <v>753</v>
      </c>
      <c r="G153" s="63"/>
    </row>
    <row r="154" s="1" customFormat="1" ht="21" customHeight="1" spans="1:7">
      <c r="A154" s="20">
        <v>150</v>
      </c>
      <c r="B154" s="62" t="s">
        <v>3707</v>
      </c>
      <c r="C154" s="13" t="s">
        <v>3647</v>
      </c>
      <c r="D154" s="18">
        <v>3.12</v>
      </c>
      <c r="E154" s="20">
        <v>75</v>
      </c>
      <c r="F154" s="45">
        <f t="shared" si="2"/>
        <v>234</v>
      </c>
      <c r="G154" s="63"/>
    </row>
    <row r="155" s="1" customFormat="1" ht="21" customHeight="1" spans="1:7">
      <c r="A155" s="20">
        <v>151</v>
      </c>
      <c r="B155" s="62" t="s">
        <v>3708</v>
      </c>
      <c r="C155" s="13" t="s">
        <v>3647</v>
      </c>
      <c r="D155" s="18">
        <v>5.09</v>
      </c>
      <c r="E155" s="20">
        <v>75</v>
      </c>
      <c r="F155" s="45">
        <f t="shared" si="2"/>
        <v>381.75</v>
      </c>
      <c r="G155" s="63"/>
    </row>
    <row r="156" s="1" customFormat="1" ht="21" customHeight="1" spans="1:7">
      <c r="A156" s="20">
        <v>152</v>
      </c>
      <c r="B156" s="62" t="s">
        <v>131</v>
      </c>
      <c r="C156" s="13" t="s">
        <v>3647</v>
      </c>
      <c r="D156" s="18">
        <v>23.42</v>
      </c>
      <c r="E156" s="20">
        <v>75</v>
      </c>
      <c r="F156" s="45">
        <f t="shared" si="2"/>
        <v>1756.5</v>
      </c>
      <c r="G156" s="63"/>
    </row>
    <row r="157" s="1" customFormat="1" ht="21" customHeight="1" spans="1:7">
      <c r="A157" s="20">
        <v>153</v>
      </c>
      <c r="B157" s="62" t="s">
        <v>3709</v>
      </c>
      <c r="C157" s="13" t="s">
        <v>3647</v>
      </c>
      <c r="D157" s="18">
        <v>10.65</v>
      </c>
      <c r="E157" s="20">
        <v>75</v>
      </c>
      <c r="F157" s="45">
        <f t="shared" si="2"/>
        <v>798.75</v>
      </c>
      <c r="G157" s="63"/>
    </row>
    <row r="158" s="1" customFormat="1" ht="21" customHeight="1" spans="1:7">
      <c r="A158" s="20">
        <v>154</v>
      </c>
      <c r="B158" s="62" t="s">
        <v>3710</v>
      </c>
      <c r="C158" s="13" t="s">
        <v>3711</v>
      </c>
      <c r="D158" s="18">
        <v>13.07</v>
      </c>
      <c r="E158" s="20">
        <v>75</v>
      </c>
      <c r="F158" s="45">
        <f t="shared" si="2"/>
        <v>980.25</v>
      </c>
      <c r="G158" s="63"/>
    </row>
    <row r="159" s="1" customFormat="1" ht="21" customHeight="1" spans="1:7">
      <c r="A159" s="20">
        <v>155</v>
      </c>
      <c r="B159" s="62" t="s">
        <v>3712</v>
      </c>
      <c r="C159" s="13" t="s">
        <v>3711</v>
      </c>
      <c r="D159" s="18">
        <v>9.19</v>
      </c>
      <c r="E159" s="20">
        <v>75</v>
      </c>
      <c r="F159" s="45">
        <f t="shared" si="2"/>
        <v>689.25</v>
      </c>
      <c r="G159" s="63"/>
    </row>
    <row r="160" s="1" customFormat="1" ht="21" customHeight="1" spans="1:7">
      <c r="A160" s="20">
        <v>156</v>
      </c>
      <c r="B160" s="62" t="s">
        <v>3713</v>
      </c>
      <c r="C160" s="13" t="s">
        <v>3711</v>
      </c>
      <c r="D160" s="18">
        <v>15.75</v>
      </c>
      <c r="E160" s="20">
        <v>75</v>
      </c>
      <c r="F160" s="45">
        <f t="shared" si="2"/>
        <v>1181.25</v>
      </c>
      <c r="G160" s="63"/>
    </row>
    <row r="161" s="1" customFormat="1" ht="21" customHeight="1" spans="1:7">
      <c r="A161" s="20">
        <v>157</v>
      </c>
      <c r="B161" s="62" t="s">
        <v>3714</v>
      </c>
      <c r="C161" s="13" t="s">
        <v>3711</v>
      </c>
      <c r="D161" s="18">
        <v>11.62</v>
      </c>
      <c r="E161" s="20">
        <v>75</v>
      </c>
      <c r="F161" s="45">
        <f t="shared" si="2"/>
        <v>871.5</v>
      </c>
      <c r="G161" s="63"/>
    </row>
    <row r="162" s="1" customFormat="1" ht="21" customHeight="1" spans="1:7">
      <c r="A162" s="20">
        <v>158</v>
      </c>
      <c r="B162" s="62" t="s">
        <v>3715</v>
      </c>
      <c r="C162" s="13" t="s">
        <v>3711</v>
      </c>
      <c r="D162" s="18">
        <v>8.59</v>
      </c>
      <c r="E162" s="20">
        <v>75</v>
      </c>
      <c r="F162" s="45">
        <f t="shared" si="2"/>
        <v>644.25</v>
      </c>
      <c r="G162" s="63"/>
    </row>
    <row r="163" s="1" customFormat="1" ht="21" customHeight="1" spans="1:7">
      <c r="A163" s="20">
        <v>159</v>
      </c>
      <c r="B163" s="62" t="s">
        <v>3716</v>
      </c>
      <c r="C163" s="13" t="s">
        <v>3711</v>
      </c>
      <c r="D163" s="18">
        <v>9.22</v>
      </c>
      <c r="E163" s="20">
        <v>75</v>
      </c>
      <c r="F163" s="45">
        <f t="shared" si="2"/>
        <v>691.5</v>
      </c>
      <c r="G163" s="63"/>
    </row>
    <row r="164" s="1" customFormat="1" ht="21" customHeight="1" spans="1:7">
      <c r="A164" s="20">
        <v>160</v>
      </c>
      <c r="B164" s="62" t="s">
        <v>3717</v>
      </c>
      <c r="C164" s="13" t="s">
        <v>3711</v>
      </c>
      <c r="D164" s="18">
        <v>4.34</v>
      </c>
      <c r="E164" s="20">
        <v>75</v>
      </c>
      <c r="F164" s="45">
        <f t="shared" si="2"/>
        <v>325.5</v>
      </c>
      <c r="G164" s="63"/>
    </row>
    <row r="165" s="1" customFormat="1" ht="21" customHeight="1" spans="1:7">
      <c r="A165" s="20">
        <v>161</v>
      </c>
      <c r="B165" s="62" t="s">
        <v>3718</v>
      </c>
      <c r="C165" s="13" t="s">
        <v>3711</v>
      </c>
      <c r="D165" s="18">
        <v>1.68</v>
      </c>
      <c r="E165" s="20">
        <v>75</v>
      </c>
      <c r="F165" s="45">
        <f t="shared" si="2"/>
        <v>126</v>
      </c>
      <c r="G165" s="63"/>
    </row>
    <row r="166" s="1" customFormat="1" ht="21" customHeight="1" spans="1:7">
      <c r="A166" s="20">
        <v>162</v>
      </c>
      <c r="B166" s="62" t="s">
        <v>3719</v>
      </c>
      <c r="C166" s="13" t="s">
        <v>3711</v>
      </c>
      <c r="D166" s="18">
        <v>19.01</v>
      </c>
      <c r="E166" s="20">
        <v>75</v>
      </c>
      <c r="F166" s="45">
        <f t="shared" si="2"/>
        <v>1425.75</v>
      </c>
      <c r="G166" s="63"/>
    </row>
    <row r="167" s="1" customFormat="1" ht="21" customHeight="1" spans="1:7">
      <c r="A167" s="20">
        <v>163</v>
      </c>
      <c r="B167" s="62" t="s">
        <v>3720</v>
      </c>
      <c r="C167" s="13" t="s">
        <v>3711</v>
      </c>
      <c r="D167" s="18">
        <v>15.33</v>
      </c>
      <c r="E167" s="20">
        <v>75</v>
      </c>
      <c r="F167" s="45">
        <f t="shared" si="2"/>
        <v>1149.75</v>
      </c>
      <c r="G167" s="63"/>
    </row>
    <row r="168" s="1" customFormat="1" ht="21" customHeight="1" spans="1:7">
      <c r="A168" s="20">
        <v>164</v>
      </c>
      <c r="B168" s="62" t="s">
        <v>3721</v>
      </c>
      <c r="C168" s="13" t="s">
        <v>3711</v>
      </c>
      <c r="D168" s="18">
        <v>13.81</v>
      </c>
      <c r="E168" s="20">
        <v>75</v>
      </c>
      <c r="F168" s="45">
        <f t="shared" si="2"/>
        <v>1035.75</v>
      </c>
      <c r="G168" s="63"/>
    </row>
    <row r="169" s="1" customFormat="1" ht="21" customHeight="1" spans="1:7">
      <c r="A169" s="20">
        <v>165</v>
      </c>
      <c r="B169" s="62" t="s">
        <v>3722</v>
      </c>
      <c r="C169" s="13" t="s">
        <v>3711</v>
      </c>
      <c r="D169" s="18">
        <v>6.44</v>
      </c>
      <c r="E169" s="20">
        <v>75</v>
      </c>
      <c r="F169" s="45">
        <f t="shared" si="2"/>
        <v>483</v>
      </c>
      <c r="G169" s="63"/>
    </row>
    <row r="170" s="1" customFormat="1" ht="21" customHeight="1" spans="1:7">
      <c r="A170" s="20">
        <v>166</v>
      </c>
      <c r="B170" s="62" t="s">
        <v>3723</v>
      </c>
      <c r="C170" s="13" t="s">
        <v>3711</v>
      </c>
      <c r="D170" s="18">
        <v>17.21</v>
      </c>
      <c r="E170" s="20">
        <v>75</v>
      </c>
      <c r="F170" s="45">
        <f t="shared" si="2"/>
        <v>1290.75</v>
      </c>
      <c r="G170" s="63"/>
    </row>
    <row r="171" s="1" customFormat="1" ht="21" customHeight="1" spans="1:7">
      <c r="A171" s="20">
        <v>167</v>
      </c>
      <c r="B171" s="62" t="s">
        <v>3724</v>
      </c>
      <c r="C171" s="13" t="s">
        <v>3711</v>
      </c>
      <c r="D171" s="18">
        <v>12.6</v>
      </c>
      <c r="E171" s="20">
        <v>75</v>
      </c>
      <c r="F171" s="45">
        <f t="shared" si="2"/>
        <v>945</v>
      </c>
      <c r="G171" s="63"/>
    </row>
    <row r="172" s="1" customFormat="1" ht="21" customHeight="1" spans="1:7">
      <c r="A172" s="20">
        <v>168</v>
      </c>
      <c r="B172" s="62" t="s">
        <v>3725</v>
      </c>
      <c r="C172" s="13" t="s">
        <v>3711</v>
      </c>
      <c r="D172" s="18">
        <v>13.62</v>
      </c>
      <c r="E172" s="20">
        <v>75</v>
      </c>
      <c r="F172" s="45">
        <f t="shared" si="2"/>
        <v>1021.5</v>
      </c>
      <c r="G172" s="63"/>
    </row>
    <row r="173" s="1" customFormat="1" ht="21" customHeight="1" spans="1:7">
      <c r="A173" s="20">
        <v>169</v>
      </c>
      <c r="B173" s="62" t="s">
        <v>3726</v>
      </c>
      <c r="C173" s="13" t="s">
        <v>3711</v>
      </c>
      <c r="D173" s="18">
        <v>15.73</v>
      </c>
      <c r="E173" s="20">
        <v>75</v>
      </c>
      <c r="F173" s="45">
        <f t="shared" si="2"/>
        <v>1179.75</v>
      </c>
      <c r="G173" s="63"/>
    </row>
    <row r="174" s="1" customFormat="1" ht="21" customHeight="1" spans="1:7">
      <c r="A174" s="20">
        <v>170</v>
      </c>
      <c r="B174" s="62" t="s">
        <v>3727</v>
      </c>
      <c r="C174" s="13" t="s">
        <v>3711</v>
      </c>
      <c r="D174" s="18">
        <v>1.6</v>
      </c>
      <c r="E174" s="20">
        <v>75</v>
      </c>
      <c r="F174" s="45">
        <f t="shared" si="2"/>
        <v>120</v>
      </c>
      <c r="G174" s="63"/>
    </row>
    <row r="175" s="1" customFormat="1" ht="21" customHeight="1" spans="1:7">
      <c r="A175" s="20">
        <v>171</v>
      </c>
      <c r="B175" s="62" t="s">
        <v>3728</v>
      </c>
      <c r="C175" s="13" t="s">
        <v>3711</v>
      </c>
      <c r="D175" s="18">
        <v>12.29</v>
      </c>
      <c r="E175" s="20">
        <v>75</v>
      </c>
      <c r="F175" s="45">
        <f t="shared" si="2"/>
        <v>921.75</v>
      </c>
      <c r="G175" s="63"/>
    </row>
    <row r="176" s="1" customFormat="1" ht="21" customHeight="1" spans="1:7">
      <c r="A176" s="20">
        <v>172</v>
      </c>
      <c r="B176" s="62" t="s">
        <v>3729</v>
      </c>
      <c r="C176" s="13" t="s">
        <v>3711</v>
      </c>
      <c r="D176" s="18">
        <v>11.2</v>
      </c>
      <c r="E176" s="20">
        <v>75</v>
      </c>
      <c r="F176" s="45">
        <f t="shared" si="2"/>
        <v>840</v>
      </c>
      <c r="G176" s="63"/>
    </row>
    <row r="177" s="1" customFormat="1" ht="21" customHeight="1" spans="1:7">
      <c r="A177" s="20">
        <v>173</v>
      </c>
      <c r="B177" s="62" t="s">
        <v>3730</v>
      </c>
      <c r="C177" s="13" t="s">
        <v>3711</v>
      </c>
      <c r="D177" s="18">
        <v>16.5</v>
      </c>
      <c r="E177" s="20">
        <v>75</v>
      </c>
      <c r="F177" s="45">
        <f t="shared" si="2"/>
        <v>1237.5</v>
      </c>
      <c r="G177" s="63"/>
    </row>
    <row r="178" s="1" customFormat="1" ht="21" customHeight="1" spans="1:7">
      <c r="A178" s="20">
        <v>174</v>
      </c>
      <c r="B178" s="62" t="s">
        <v>3731</v>
      </c>
      <c r="C178" s="13" t="s">
        <v>3711</v>
      </c>
      <c r="D178" s="18">
        <v>19.19</v>
      </c>
      <c r="E178" s="20">
        <v>75</v>
      </c>
      <c r="F178" s="45">
        <f t="shared" si="2"/>
        <v>1439.25</v>
      </c>
      <c r="G178" s="63"/>
    </row>
    <row r="179" s="1" customFormat="1" ht="21" customHeight="1" spans="1:7">
      <c r="A179" s="20">
        <v>175</v>
      </c>
      <c r="B179" s="62" t="s">
        <v>3732</v>
      </c>
      <c r="C179" s="13" t="s">
        <v>3711</v>
      </c>
      <c r="D179" s="18">
        <v>12.68</v>
      </c>
      <c r="E179" s="20">
        <v>75</v>
      </c>
      <c r="F179" s="45">
        <f t="shared" si="2"/>
        <v>951</v>
      </c>
      <c r="G179" s="63"/>
    </row>
    <row r="180" s="1" customFormat="1" ht="21" customHeight="1" spans="1:7">
      <c r="A180" s="20">
        <v>176</v>
      </c>
      <c r="B180" s="62" t="s">
        <v>3733</v>
      </c>
      <c r="C180" s="13" t="s">
        <v>3711</v>
      </c>
      <c r="D180" s="18">
        <v>3.08</v>
      </c>
      <c r="E180" s="20">
        <v>75</v>
      </c>
      <c r="F180" s="45">
        <f t="shared" si="2"/>
        <v>231</v>
      </c>
      <c r="G180" s="63" t="s">
        <v>3734</v>
      </c>
    </row>
    <row r="181" s="1" customFormat="1" ht="21" customHeight="1" spans="1:7">
      <c r="A181" s="20">
        <v>177</v>
      </c>
      <c r="B181" s="62" t="s">
        <v>3735</v>
      </c>
      <c r="C181" s="13" t="s">
        <v>3711</v>
      </c>
      <c r="D181" s="18">
        <v>14.09</v>
      </c>
      <c r="E181" s="20">
        <v>75</v>
      </c>
      <c r="F181" s="45">
        <f t="shared" si="2"/>
        <v>1056.75</v>
      </c>
      <c r="G181" s="63"/>
    </row>
    <row r="182" s="1" customFormat="1" ht="21" customHeight="1" spans="1:7">
      <c r="A182" s="20">
        <v>178</v>
      </c>
      <c r="B182" s="62" t="s">
        <v>3736</v>
      </c>
      <c r="C182" s="13" t="s">
        <v>3711</v>
      </c>
      <c r="D182" s="18">
        <v>17.72</v>
      </c>
      <c r="E182" s="20">
        <v>75</v>
      </c>
      <c r="F182" s="45">
        <f t="shared" si="2"/>
        <v>1329</v>
      </c>
      <c r="G182" s="63"/>
    </row>
    <row r="183" s="1" customFormat="1" ht="21" customHeight="1" spans="1:7">
      <c r="A183" s="20">
        <v>179</v>
      </c>
      <c r="B183" s="62" t="s">
        <v>3737</v>
      </c>
      <c r="C183" s="13" t="s">
        <v>3711</v>
      </c>
      <c r="D183" s="18">
        <v>8.66</v>
      </c>
      <c r="E183" s="20">
        <v>75</v>
      </c>
      <c r="F183" s="45">
        <f t="shared" si="2"/>
        <v>649.5</v>
      </c>
      <c r="G183" s="63"/>
    </row>
    <row r="184" s="1" customFormat="1" ht="21" customHeight="1" spans="1:7">
      <c r="A184" s="20">
        <v>180</v>
      </c>
      <c r="B184" s="62" t="s">
        <v>3738</v>
      </c>
      <c r="C184" s="13" t="s">
        <v>3711</v>
      </c>
      <c r="D184" s="18">
        <v>5.3</v>
      </c>
      <c r="E184" s="20">
        <v>75</v>
      </c>
      <c r="F184" s="45">
        <f t="shared" si="2"/>
        <v>397.5</v>
      </c>
      <c r="G184" s="63"/>
    </row>
    <row r="185" s="1" customFormat="1" ht="21" customHeight="1" spans="1:7">
      <c r="A185" s="20">
        <v>181</v>
      </c>
      <c r="B185" s="62" t="s">
        <v>3739</v>
      </c>
      <c r="C185" s="13" t="s">
        <v>3711</v>
      </c>
      <c r="D185" s="18">
        <v>21.68</v>
      </c>
      <c r="E185" s="20">
        <v>75</v>
      </c>
      <c r="F185" s="45">
        <f t="shared" si="2"/>
        <v>1626</v>
      </c>
      <c r="G185" s="63"/>
    </row>
    <row r="186" s="1" customFormat="1" ht="21" customHeight="1" spans="1:7">
      <c r="A186" s="20">
        <v>182</v>
      </c>
      <c r="B186" s="62" t="s">
        <v>3740</v>
      </c>
      <c r="C186" s="13" t="s">
        <v>3711</v>
      </c>
      <c r="D186" s="18">
        <v>23.11</v>
      </c>
      <c r="E186" s="20">
        <v>75</v>
      </c>
      <c r="F186" s="45">
        <f t="shared" si="2"/>
        <v>1733.25</v>
      </c>
      <c r="G186" s="63"/>
    </row>
    <row r="187" s="1" customFormat="1" ht="21" customHeight="1" spans="1:7">
      <c r="A187" s="20">
        <v>183</v>
      </c>
      <c r="B187" s="62" t="s">
        <v>3741</v>
      </c>
      <c r="C187" s="13" t="s">
        <v>3711</v>
      </c>
      <c r="D187" s="18">
        <v>8.02</v>
      </c>
      <c r="E187" s="20">
        <v>75</v>
      </c>
      <c r="F187" s="45">
        <f t="shared" si="2"/>
        <v>601.5</v>
      </c>
      <c r="G187" s="63"/>
    </row>
    <row r="188" s="1" customFormat="1" ht="21" customHeight="1" spans="1:7">
      <c r="A188" s="20">
        <v>184</v>
      </c>
      <c r="B188" s="62" t="s">
        <v>3742</v>
      </c>
      <c r="C188" s="13" t="s">
        <v>3711</v>
      </c>
      <c r="D188" s="18">
        <v>18.46</v>
      </c>
      <c r="E188" s="20">
        <v>75</v>
      </c>
      <c r="F188" s="45">
        <f t="shared" si="2"/>
        <v>1384.5</v>
      </c>
      <c r="G188" s="63"/>
    </row>
    <row r="189" s="1" customFormat="1" ht="21" customHeight="1" spans="1:7">
      <c r="A189" s="20">
        <v>185</v>
      </c>
      <c r="B189" s="62" t="s">
        <v>3743</v>
      </c>
      <c r="C189" s="13" t="s">
        <v>3711</v>
      </c>
      <c r="D189" s="13">
        <v>8.69</v>
      </c>
      <c r="E189" s="20">
        <v>75</v>
      </c>
      <c r="F189" s="45">
        <f t="shared" si="2"/>
        <v>651.75</v>
      </c>
      <c r="G189" s="63"/>
    </row>
    <row r="190" s="1" customFormat="1" ht="21" customHeight="1" spans="1:7">
      <c r="A190" s="20">
        <v>186</v>
      </c>
      <c r="B190" s="62" t="s">
        <v>3744</v>
      </c>
      <c r="C190" s="13" t="s">
        <v>3711</v>
      </c>
      <c r="D190" s="18">
        <v>11.53</v>
      </c>
      <c r="E190" s="20">
        <v>75</v>
      </c>
      <c r="F190" s="45">
        <f t="shared" si="2"/>
        <v>864.75</v>
      </c>
      <c r="G190" s="63"/>
    </row>
    <row r="191" s="1" customFormat="1" ht="21" customHeight="1" spans="1:7">
      <c r="A191" s="20">
        <v>187</v>
      </c>
      <c r="B191" s="62" t="s">
        <v>3745</v>
      </c>
      <c r="C191" s="13" t="s">
        <v>3711</v>
      </c>
      <c r="D191" s="18">
        <v>6.2</v>
      </c>
      <c r="E191" s="20">
        <v>75</v>
      </c>
      <c r="F191" s="45">
        <f t="shared" si="2"/>
        <v>465</v>
      </c>
      <c r="G191" s="63"/>
    </row>
    <row r="192" s="1" customFormat="1" ht="21" customHeight="1" spans="1:7">
      <c r="A192" s="20">
        <v>188</v>
      </c>
      <c r="B192" s="62" t="s">
        <v>3746</v>
      </c>
      <c r="C192" s="13" t="s">
        <v>3711</v>
      </c>
      <c r="D192" s="18">
        <v>9.4</v>
      </c>
      <c r="E192" s="20">
        <v>75</v>
      </c>
      <c r="F192" s="45">
        <f t="shared" si="2"/>
        <v>705</v>
      </c>
      <c r="G192" s="63"/>
    </row>
    <row r="193" s="1" customFormat="1" ht="21" customHeight="1" spans="1:7">
      <c r="A193" s="20">
        <v>189</v>
      </c>
      <c r="B193" s="62" t="s">
        <v>3747</v>
      </c>
      <c r="C193" s="13" t="s">
        <v>3711</v>
      </c>
      <c r="D193" s="18">
        <v>11.31</v>
      </c>
      <c r="E193" s="20">
        <v>75</v>
      </c>
      <c r="F193" s="45">
        <f t="shared" si="2"/>
        <v>848.25</v>
      </c>
      <c r="G193" s="63"/>
    </row>
    <row r="194" s="1" customFormat="1" ht="21" customHeight="1" spans="1:7">
      <c r="A194" s="20">
        <v>190</v>
      </c>
      <c r="B194" s="62" t="s">
        <v>3748</v>
      </c>
      <c r="C194" s="13" t="s">
        <v>3711</v>
      </c>
      <c r="D194" s="18">
        <v>13.14</v>
      </c>
      <c r="E194" s="20">
        <v>75</v>
      </c>
      <c r="F194" s="45">
        <f t="shared" si="2"/>
        <v>985.5</v>
      </c>
      <c r="G194" s="63"/>
    </row>
    <row r="195" s="1" customFormat="1" ht="21" customHeight="1" spans="1:7">
      <c r="A195" s="20">
        <v>191</v>
      </c>
      <c r="B195" s="62" t="s">
        <v>3749</v>
      </c>
      <c r="C195" s="13" t="s">
        <v>3711</v>
      </c>
      <c r="D195" s="18">
        <v>17.23</v>
      </c>
      <c r="E195" s="20">
        <v>75</v>
      </c>
      <c r="F195" s="45">
        <f t="shared" si="2"/>
        <v>1292.25</v>
      </c>
      <c r="G195" s="63"/>
    </row>
    <row r="196" s="1" customFormat="1" ht="21" customHeight="1" spans="1:7">
      <c r="A196" s="20">
        <v>192</v>
      </c>
      <c r="B196" s="62" t="s">
        <v>3750</v>
      </c>
      <c r="C196" s="13" t="s">
        <v>3711</v>
      </c>
      <c r="D196" s="18">
        <v>15.46</v>
      </c>
      <c r="E196" s="20">
        <v>75</v>
      </c>
      <c r="F196" s="45">
        <f t="shared" si="2"/>
        <v>1159.5</v>
      </c>
      <c r="G196" s="63"/>
    </row>
    <row r="197" s="1" customFormat="1" ht="21" customHeight="1" spans="1:7">
      <c r="A197" s="20">
        <v>193</v>
      </c>
      <c r="B197" s="62" t="s">
        <v>3751</v>
      </c>
      <c r="C197" s="13" t="s">
        <v>3711</v>
      </c>
      <c r="D197" s="18">
        <v>17.22</v>
      </c>
      <c r="E197" s="20">
        <v>75</v>
      </c>
      <c r="F197" s="45">
        <f t="shared" ref="F197:F260" si="3">D197*E197</f>
        <v>1291.5</v>
      </c>
      <c r="G197" s="63"/>
    </row>
    <row r="198" s="1" customFormat="1" ht="21" customHeight="1" spans="1:7">
      <c r="A198" s="20">
        <v>194</v>
      </c>
      <c r="B198" s="62" t="s">
        <v>3752</v>
      </c>
      <c r="C198" s="13" t="s">
        <v>3711</v>
      </c>
      <c r="D198" s="18">
        <v>18.8</v>
      </c>
      <c r="E198" s="20">
        <v>75</v>
      </c>
      <c r="F198" s="45">
        <f t="shared" si="3"/>
        <v>1410</v>
      </c>
      <c r="G198" s="63"/>
    </row>
    <row r="199" s="1" customFormat="1" ht="21" customHeight="1" spans="1:7">
      <c r="A199" s="20">
        <v>195</v>
      </c>
      <c r="B199" s="62" t="s">
        <v>3753</v>
      </c>
      <c r="C199" s="13" t="s">
        <v>3711</v>
      </c>
      <c r="D199" s="18">
        <v>12.95</v>
      </c>
      <c r="E199" s="20">
        <v>75</v>
      </c>
      <c r="F199" s="45">
        <f t="shared" si="3"/>
        <v>971.25</v>
      </c>
      <c r="G199" s="63"/>
    </row>
    <row r="200" s="1" customFormat="1" ht="21" customHeight="1" spans="1:7">
      <c r="A200" s="20">
        <v>196</v>
      </c>
      <c r="B200" s="62" t="s">
        <v>3754</v>
      </c>
      <c r="C200" s="13" t="s">
        <v>3711</v>
      </c>
      <c r="D200" s="18">
        <v>9.31</v>
      </c>
      <c r="E200" s="20">
        <v>75</v>
      </c>
      <c r="F200" s="45">
        <f t="shared" si="3"/>
        <v>698.25</v>
      </c>
      <c r="G200" s="63"/>
    </row>
    <row r="201" s="1" customFormat="1" ht="21" customHeight="1" spans="1:7">
      <c r="A201" s="20">
        <v>197</v>
      </c>
      <c r="B201" s="62" t="s">
        <v>3755</v>
      </c>
      <c r="C201" s="13" t="s">
        <v>3711</v>
      </c>
      <c r="D201" s="18">
        <v>11.24</v>
      </c>
      <c r="E201" s="20">
        <v>75</v>
      </c>
      <c r="F201" s="45">
        <f t="shared" si="3"/>
        <v>843</v>
      </c>
      <c r="G201" s="63"/>
    </row>
    <row r="202" s="1" customFormat="1" ht="21" customHeight="1" spans="1:7">
      <c r="A202" s="20">
        <v>198</v>
      </c>
      <c r="B202" s="62" t="s">
        <v>3756</v>
      </c>
      <c r="C202" s="13" t="s">
        <v>3711</v>
      </c>
      <c r="D202" s="18">
        <v>10.49</v>
      </c>
      <c r="E202" s="20">
        <v>75</v>
      </c>
      <c r="F202" s="45">
        <f t="shared" si="3"/>
        <v>786.75</v>
      </c>
      <c r="G202" s="63"/>
    </row>
    <row r="203" s="1" customFormat="1" ht="21" customHeight="1" spans="1:7">
      <c r="A203" s="20">
        <v>199</v>
      </c>
      <c r="B203" s="62" t="s">
        <v>3757</v>
      </c>
      <c r="C203" s="13" t="s">
        <v>3711</v>
      </c>
      <c r="D203" s="18">
        <v>7.03</v>
      </c>
      <c r="E203" s="20">
        <v>75</v>
      </c>
      <c r="F203" s="45">
        <f t="shared" si="3"/>
        <v>527.25</v>
      </c>
      <c r="G203" s="63"/>
    </row>
    <row r="204" s="1" customFormat="1" ht="21" customHeight="1" spans="1:7">
      <c r="A204" s="20">
        <v>200</v>
      </c>
      <c r="B204" s="62" t="s">
        <v>3758</v>
      </c>
      <c r="C204" s="13" t="s">
        <v>3711</v>
      </c>
      <c r="D204" s="18">
        <v>7.4</v>
      </c>
      <c r="E204" s="20">
        <v>75</v>
      </c>
      <c r="F204" s="45">
        <f t="shared" si="3"/>
        <v>555</v>
      </c>
      <c r="G204" s="63"/>
    </row>
    <row r="205" s="1" customFormat="1" ht="21" customHeight="1" spans="1:7">
      <c r="A205" s="20">
        <v>201</v>
      </c>
      <c r="B205" s="62" t="s">
        <v>3759</v>
      </c>
      <c r="C205" s="13" t="s">
        <v>3711</v>
      </c>
      <c r="D205" s="18">
        <v>6.02</v>
      </c>
      <c r="E205" s="20">
        <v>75</v>
      </c>
      <c r="F205" s="45">
        <f t="shared" si="3"/>
        <v>451.5</v>
      </c>
      <c r="G205" s="63"/>
    </row>
    <row r="206" s="1" customFormat="1" ht="21" customHeight="1" spans="1:7">
      <c r="A206" s="20">
        <v>202</v>
      </c>
      <c r="B206" s="62" t="s">
        <v>3760</v>
      </c>
      <c r="C206" s="13" t="s">
        <v>3711</v>
      </c>
      <c r="D206" s="18">
        <v>9.52</v>
      </c>
      <c r="E206" s="20">
        <v>75</v>
      </c>
      <c r="F206" s="45">
        <f t="shared" si="3"/>
        <v>714</v>
      </c>
      <c r="G206" s="63"/>
    </row>
    <row r="207" s="1" customFormat="1" ht="21" customHeight="1" spans="1:7">
      <c r="A207" s="20">
        <v>203</v>
      </c>
      <c r="B207" s="62" t="s">
        <v>3761</v>
      </c>
      <c r="C207" s="13" t="s">
        <v>3711</v>
      </c>
      <c r="D207" s="18">
        <v>7</v>
      </c>
      <c r="E207" s="20">
        <v>75</v>
      </c>
      <c r="F207" s="45">
        <f t="shared" si="3"/>
        <v>525</v>
      </c>
      <c r="G207" s="63"/>
    </row>
    <row r="208" s="1" customFormat="1" ht="21" customHeight="1" spans="1:7">
      <c r="A208" s="20">
        <v>204</v>
      </c>
      <c r="B208" s="62" t="s">
        <v>3762</v>
      </c>
      <c r="C208" s="13" t="s">
        <v>3711</v>
      </c>
      <c r="D208" s="13">
        <v>18.89</v>
      </c>
      <c r="E208" s="20">
        <v>75</v>
      </c>
      <c r="F208" s="45">
        <f t="shared" si="3"/>
        <v>1416.75</v>
      </c>
      <c r="G208" s="63" t="s">
        <v>3763</v>
      </c>
    </row>
    <row r="209" s="1" customFormat="1" ht="21" customHeight="1" spans="1:7">
      <c r="A209" s="20">
        <v>205</v>
      </c>
      <c r="B209" s="62" t="s">
        <v>3764</v>
      </c>
      <c r="C209" s="13" t="s">
        <v>3711</v>
      </c>
      <c r="D209" s="18">
        <v>11.84</v>
      </c>
      <c r="E209" s="20">
        <v>75</v>
      </c>
      <c r="F209" s="45">
        <f t="shared" si="3"/>
        <v>888</v>
      </c>
      <c r="G209" s="63"/>
    </row>
    <row r="210" s="1" customFormat="1" ht="21" customHeight="1" spans="1:7">
      <c r="A210" s="20">
        <v>206</v>
      </c>
      <c r="B210" s="62" t="s">
        <v>3765</v>
      </c>
      <c r="C210" s="13" t="s">
        <v>3711</v>
      </c>
      <c r="D210" s="18">
        <v>1.05</v>
      </c>
      <c r="E210" s="20">
        <v>75</v>
      </c>
      <c r="F210" s="45">
        <f t="shared" si="3"/>
        <v>78.75</v>
      </c>
      <c r="G210" s="63"/>
    </row>
    <row r="211" s="1" customFormat="1" ht="21" customHeight="1" spans="1:7">
      <c r="A211" s="20">
        <v>207</v>
      </c>
      <c r="B211" s="62" t="s">
        <v>630</v>
      </c>
      <c r="C211" s="13" t="s">
        <v>3711</v>
      </c>
      <c r="D211" s="18">
        <v>14.42</v>
      </c>
      <c r="E211" s="20">
        <v>75</v>
      </c>
      <c r="F211" s="45">
        <f t="shared" si="3"/>
        <v>1081.5</v>
      </c>
      <c r="G211" s="63"/>
    </row>
    <row r="212" s="1" customFormat="1" ht="21" customHeight="1" spans="1:7">
      <c r="A212" s="20">
        <v>208</v>
      </c>
      <c r="B212" s="62" t="s">
        <v>3766</v>
      </c>
      <c r="C212" s="13" t="s">
        <v>3711</v>
      </c>
      <c r="D212" s="18">
        <v>7.11</v>
      </c>
      <c r="E212" s="20">
        <v>75</v>
      </c>
      <c r="F212" s="45">
        <f t="shared" si="3"/>
        <v>533.25</v>
      </c>
      <c r="G212" s="63"/>
    </row>
    <row r="213" s="1" customFormat="1" ht="21" customHeight="1" spans="1:7">
      <c r="A213" s="20">
        <v>209</v>
      </c>
      <c r="B213" s="62" t="s">
        <v>3767</v>
      </c>
      <c r="C213" s="13" t="s">
        <v>3711</v>
      </c>
      <c r="D213" s="18">
        <v>15.43</v>
      </c>
      <c r="E213" s="20">
        <v>75</v>
      </c>
      <c r="F213" s="45">
        <f t="shared" si="3"/>
        <v>1157.25</v>
      </c>
      <c r="G213" s="63" t="s">
        <v>3768</v>
      </c>
    </row>
    <row r="214" s="1" customFormat="1" ht="21" customHeight="1" spans="1:7">
      <c r="A214" s="20">
        <v>210</v>
      </c>
      <c r="B214" s="62" t="s">
        <v>3769</v>
      </c>
      <c r="C214" s="13" t="s">
        <v>3711</v>
      </c>
      <c r="D214" s="18">
        <v>6.08</v>
      </c>
      <c r="E214" s="20">
        <v>75</v>
      </c>
      <c r="F214" s="45">
        <f t="shared" si="3"/>
        <v>456</v>
      </c>
      <c r="G214" s="63"/>
    </row>
    <row r="215" s="1" customFormat="1" ht="21" customHeight="1" spans="1:7">
      <c r="A215" s="20">
        <v>211</v>
      </c>
      <c r="B215" s="62" t="s">
        <v>3770</v>
      </c>
      <c r="C215" s="13" t="s">
        <v>3711</v>
      </c>
      <c r="D215" s="18">
        <v>9.69</v>
      </c>
      <c r="E215" s="20">
        <v>75</v>
      </c>
      <c r="F215" s="45">
        <f t="shared" si="3"/>
        <v>726.75</v>
      </c>
      <c r="G215" s="63"/>
    </row>
    <row r="216" s="1" customFormat="1" ht="21" customHeight="1" spans="1:7">
      <c r="A216" s="20">
        <v>212</v>
      </c>
      <c r="B216" s="62" t="s">
        <v>3771</v>
      </c>
      <c r="C216" s="13" t="s">
        <v>3711</v>
      </c>
      <c r="D216" s="18">
        <v>6.04</v>
      </c>
      <c r="E216" s="20">
        <v>75</v>
      </c>
      <c r="F216" s="45">
        <f t="shared" si="3"/>
        <v>453</v>
      </c>
      <c r="G216" s="63"/>
    </row>
    <row r="217" s="1" customFormat="1" ht="21" customHeight="1" spans="1:7">
      <c r="A217" s="20">
        <v>213</v>
      </c>
      <c r="B217" s="62" t="s">
        <v>3772</v>
      </c>
      <c r="C217" s="13" t="s">
        <v>3711</v>
      </c>
      <c r="D217" s="18">
        <v>11.24</v>
      </c>
      <c r="E217" s="20">
        <v>75</v>
      </c>
      <c r="F217" s="45">
        <f t="shared" si="3"/>
        <v>843</v>
      </c>
      <c r="G217" s="63"/>
    </row>
    <row r="218" s="1" customFormat="1" ht="21" customHeight="1" spans="1:7">
      <c r="A218" s="20">
        <v>214</v>
      </c>
      <c r="B218" s="62" t="s">
        <v>1873</v>
      </c>
      <c r="C218" s="13" t="s">
        <v>3773</v>
      </c>
      <c r="D218" s="18">
        <v>9.19</v>
      </c>
      <c r="E218" s="20">
        <v>75</v>
      </c>
      <c r="F218" s="45">
        <f t="shared" si="3"/>
        <v>689.25</v>
      </c>
      <c r="G218" s="63" t="s">
        <v>3774</v>
      </c>
    </row>
    <row r="219" s="1" customFormat="1" ht="21" customHeight="1" spans="1:7">
      <c r="A219" s="20">
        <v>215</v>
      </c>
      <c r="B219" s="62" t="s">
        <v>3775</v>
      </c>
      <c r="C219" s="13" t="s">
        <v>3773</v>
      </c>
      <c r="D219" s="18">
        <v>10.41</v>
      </c>
      <c r="E219" s="20">
        <v>75</v>
      </c>
      <c r="F219" s="45">
        <f t="shared" si="3"/>
        <v>780.75</v>
      </c>
      <c r="G219" s="63"/>
    </row>
    <row r="220" s="1" customFormat="1" ht="21" customHeight="1" spans="1:7">
      <c r="A220" s="20">
        <v>216</v>
      </c>
      <c r="B220" s="62" t="s">
        <v>3776</v>
      </c>
      <c r="C220" s="13" t="s">
        <v>3773</v>
      </c>
      <c r="D220" s="18">
        <v>8.27</v>
      </c>
      <c r="E220" s="20">
        <v>75</v>
      </c>
      <c r="F220" s="45">
        <f t="shared" si="3"/>
        <v>620.25</v>
      </c>
      <c r="G220" s="63"/>
    </row>
    <row r="221" s="1" customFormat="1" ht="21" customHeight="1" spans="1:7">
      <c r="A221" s="20">
        <v>217</v>
      </c>
      <c r="B221" s="62" t="s">
        <v>3777</v>
      </c>
      <c r="C221" s="13" t="s">
        <v>3773</v>
      </c>
      <c r="D221" s="18">
        <v>6.55</v>
      </c>
      <c r="E221" s="20">
        <v>75</v>
      </c>
      <c r="F221" s="45">
        <f t="shared" si="3"/>
        <v>491.25</v>
      </c>
      <c r="G221" s="63"/>
    </row>
    <row r="222" s="1" customFormat="1" ht="21" customHeight="1" spans="1:7">
      <c r="A222" s="20">
        <v>218</v>
      </c>
      <c r="B222" s="62" t="s">
        <v>3778</v>
      </c>
      <c r="C222" s="13" t="s">
        <v>3773</v>
      </c>
      <c r="D222" s="18">
        <v>4.22</v>
      </c>
      <c r="E222" s="20">
        <v>75</v>
      </c>
      <c r="F222" s="45">
        <f t="shared" si="3"/>
        <v>316.5</v>
      </c>
      <c r="G222" s="63"/>
    </row>
    <row r="223" s="1" customFormat="1" ht="21" customHeight="1" spans="1:7">
      <c r="A223" s="20">
        <v>219</v>
      </c>
      <c r="B223" s="62" t="s">
        <v>3779</v>
      </c>
      <c r="C223" s="13" t="s">
        <v>3773</v>
      </c>
      <c r="D223" s="18">
        <v>7.01</v>
      </c>
      <c r="E223" s="20">
        <v>75</v>
      </c>
      <c r="F223" s="45">
        <f t="shared" si="3"/>
        <v>525.75</v>
      </c>
      <c r="G223" s="63"/>
    </row>
    <row r="224" s="1" customFormat="1" ht="21" customHeight="1" spans="1:7">
      <c r="A224" s="20">
        <v>220</v>
      </c>
      <c r="B224" s="62" t="s">
        <v>3780</v>
      </c>
      <c r="C224" s="13" t="s">
        <v>3773</v>
      </c>
      <c r="D224" s="18">
        <v>4.04</v>
      </c>
      <c r="E224" s="20">
        <v>75</v>
      </c>
      <c r="F224" s="45">
        <f t="shared" si="3"/>
        <v>303</v>
      </c>
      <c r="G224" s="63"/>
    </row>
    <row r="225" s="1" customFormat="1" ht="21" customHeight="1" spans="1:7">
      <c r="A225" s="20">
        <v>221</v>
      </c>
      <c r="B225" s="62" t="s">
        <v>3781</v>
      </c>
      <c r="C225" s="13" t="s">
        <v>3773</v>
      </c>
      <c r="D225" s="18">
        <v>7.15</v>
      </c>
      <c r="E225" s="20">
        <v>75</v>
      </c>
      <c r="F225" s="45">
        <f t="shared" si="3"/>
        <v>536.25</v>
      </c>
      <c r="G225" s="63"/>
    </row>
    <row r="226" s="1" customFormat="1" ht="21" customHeight="1" spans="1:7">
      <c r="A226" s="20">
        <v>222</v>
      </c>
      <c r="B226" s="62" t="s">
        <v>3782</v>
      </c>
      <c r="C226" s="13" t="s">
        <v>3773</v>
      </c>
      <c r="D226" s="18">
        <v>4.78</v>
      </c>
      <c r="E226" s="20">
        <v>75</v>
      </c>
      <c r="F226" s="45">
        <f t="shared" si="3"/>
        <v>358.5</v>
      </c>
      <c r="G226" s="63" t="s">
        <v>3783</v>
      </c>
    </row>
    <row r="227" s="1" customFormat="1" ht="21" customHeight="1" spans="1:7">
      <c r="A227" s="20">
        <v>223</v>
      </c>
      <c r="B227" s="62" t="s">
        <v>3784</v>
      </c>
      <c r="C227" s="13" t="s">
        <v>3773</v>
      </c>
      <c r="D227" s="18">
        <v>10.83</v>
      </c>
      <c r="E227" s="20">
        <v>75</v>
      </c>
      <c r="F227" s="45">
        <f t="shared" si="3"/>
        <v>812.25</v>
      </c>
      <c r="G227" s="63"/>
    </row>
    <row r="228" s="1" customFormat="1" ht="21" customHeight="1" spans="1:7">
      <c r="A228" s="20">
        <v>224</v>
      </c>
      <c r="B228" s="62" t="s">
        <v>3785</v>
      </c>
      <c r="C228" s="13" t="s">
        <v>3773</v>
      </c>
      <c r="D228" s="18">
        <v>10.92</v>
      </c>
      <c r="E228" s="20">
        <v>75</v>
      </c>
      <c r="F228" s="45">
        <f t="shared" si="3"/>
        <v>819</v>
      </c>
      <c r="G228" s="63"/>
    </row>
    <row r="229" s="1" customFormat="1" ht="21" customHeight="1" spans="1:7">
      <c r="A229" s="20">
        <v>225</v>
      </c>
      <c r="B229" s="62" t="s">
        <v>3786</v>
      </c>
      <c r="C229" s="13" t="s">
        <v>3773</v>
      </c>
      <c r="D229" s="18">
        <v>8.46</v>
      </c>
      <c r="E229" s="20">
        <v>75</v>
      </c>
      <c r="F229" s="45">
        <f t="shared" si="3"/>
        <v>634.5</v>
      </c>
      <c r="G229" s="63" t="s">
        <v>3787</v>
      </c>
    </row>
    <row r="230" s="1" customFormat="1" ht="21" customHeight="1" spans="1:7">
      <c r="A230" s="20">
        <v>226</v>
      </c>
      <c r="B230" s="62" t="s">
        <v>3788</v>
      </c>
      <c r="C230" s="13" t="s">
        <v>3773</v>
      </c>
      <c r="D230" s="18">
        <v>3.38</v>
      </c>
      <c r="E230" s="20">
        <v>75</v>
      </c>
      <c r="F230" s="45">
        <f t="shared" si="3"/>
        <v>253.5</v>
      </c>
      <c r="G230" s="63"/>
    </row>
    <row r="231" s="1" customFormat="1" ht="21" customHeight="1" spans="1:7">
      <c r="A231" s="20">
        <v>227</v>
      </c>
      <c r="B231" s="62" t="s">
        <v>3789</v>
      </c>
      <c r="C231" s="13" t="s">
        <v>3773</v>
      </c>
      <c r="D231" s="18">
        <v>10.55</v>
      </c>
      <c r="E231" s="20">
        <v>75</v>
      </c>
      <c r="F231" s="45">
        <f t="shared" si="3"/>
        <v>791.25</v>
      </c>
      <c r="G231" s="63"/>
    </row>
    <row r="232" s="1" customFormat="1" ht="21" customHeight="1" spans="1:7">
      <c r="A232" s="20">
        <v>228</v>
      </c>
      <c r="B232" s="62" t="s">
        <v>3790</v>
      </c>
      <c r="C232" s="13" t="s">
        <v>3773</v>
      </c>
      <c r="D232" s="18">
        <v>9.12</v>
      </c>
      <c r="E232" s="20">
        <v>75</v>
      </c>
      <c r="F232" s="45">
        <f t="shared" si="3"/>
        <v>684</v>
      </c>
      <c r="G232" s="63"/>
    </row>
    <row r="233" s="1" customFormat="1" ht="21" customHeight="1" spans="1:7">
      <c r="A233" s="20">
        <v>229</v>
      </c>
      <c r="B233" s="62" t="s">
        <v>3791</v>
      </c>
      <c r="C233" s="13" t="s">
        <v>3773</v>
      </c>
      <c r="D233" s="18">
        <v>5.19</v>
      </c>
      <c r="E233" s="20">
        <v>75</v>
      </c>
      <c r="F233" s="45">
        <f t="shared" si="3"/>
        <v>389.25</v>
      </c>
      <c r="G233" s="63"/>
    </row>
    <row r="234" s="1" customFormat="1" ht="21" customHeight="1" spans="1:7">
      <c r="A234" s="20">
        <v>230</v>
      </c>
      <c r="B234" s="62" t="s">
        <v>3792</v>
      </c>
      <c r="C234" s="13" t="s">
        <v>3773</v>
      </c>
      <c r="D234" s="18">
        <v>5.53</v>
      </c>
      <c r="E234" s="20">
        <v>75</v>
      </c>
      <c r="F234" s="45">
        <f t="shared" si="3"/>
        <v>414.75</v>
      </c>
      <c r="G234" s="63"/>
    </row>
    <row r="235" s="1" customFormat="1" ht="21" customHeight="1" spans="1:7">
      <c r="A235" s="20">
        <v>231</v>
      </c>
      <c r="B235" s="62" t="s">
        <v>3793</v>
      </c>
      <c r="C235" s="13" t="s">
        <v>3773</v>
      </c>
      <c r="D235" s="18">
        <v>9.99</v>
      </c>
      <c r="E235" s="20">
        <v>75</v>
      </c>
      <c r="F235" s="45">
        <f t="shared" si="3"/>
        <v>749.25</v>
      </c>
      <c r="G235" s="63"/>
    </row>
    <row r="236" s="1" customFormat="1" ht="21" customHeight="1" spans="1:7">
      <c r="A236" s="20">
        <v>232</v>
      </c>
      <c r="B236" s="62" t="s">
        <v>3794</v>
      </c>
      <c r="C236" s="13" t="s">
        <v>3773</v>
      </c>
      <c r="D236" s="18">
        <v>5.83</v>
      </c>
      <c r="E236" s="20">
        <v>75</v>
      </c>
      <c r="F236" s="45">
        <f t="shared" si="3"/>
        <v>437.25</v>
      </c>
      <c r="G236" s="63"/>
    </row>
    <row r="237" s="1" customFormat="1" ht="21" customHeight="1" spans="1:7">
      <c r="A237" s="20">
        <v>233</v>
      </c>
      <c r="B237" s="62" t="s">
        <v>3795</v>
      </c>
      <c r="C237" s="13" t="s">
        <v>3773</v>
      </c>
      <c r="D237" s="18">
        <v>9.03</v>
      </c>
      <c r="E237" s="20">
        <v>75</v>
      </c>
      <c r="F237" s="45">
        <f t="shared" si="3"/>
        <v>677.25</v>
      </c>
      <c r="G237" s="63"/>
    </row>
    <row r="238" s="1" customFormat="1" ht="21" customHeight="1" spans="1:7">
      <c r="A238" s="20">
        <v>234</v>
      </c>
      <c r="B238" s="62" t="s">
        <v>3796</v>
      </c>
      <c r="C238" s="13" t="s">
        <v>3773</v>
      </c>
      <c r="D238" s="18">
        <v>6.75</v>
      </c>
      <c r="E238" s="20">
        <v>75</v>
      </c>
      <c r="F238" s="45">
        <f t="shared" si="3"/>
        <v>506.25</v>
      </c>
      <c r="G238" s="63"/>
    </row>
    <row r="239" s="1" customFormat="1" ht="21" customHeight="1" spans="1:7">
      <c r="A239" s="20">
        <v>235</v>
      </c>
      <c r="B239" s="62" t="s">
        <v>3797</v>
      </c>
      <c r="C239" s="13" t="s">
        <v>3773</v>
      </c>
      <c r="D239" s="18">
        <v>5</v>
      </c>
      <c r="E239" s="20">
        <v>75</v>
      </c>
      <c r="F239" s="45">
        <f t="shared" si="3"/>
        <v>375</v>
      </c>
      <c r="G239" s="63"/>
    </row>
    <row r="240" s="1" customFormat="1" ht="21" customHeight="1" spans="1:7">
      <c r="A240" s="20">
        <v>236</v>
      </c>
      <c r="B240" s="62" t="s">
        <v>3798</v>
      </c>
      <c r="C240" s="13" t="s">
        <v>3773</v>
      </c>
      <c r="D240" s="18">
        <v>7.7</v>
      </c>
      <c r="E240" s="20">
        <v>75</v>
      </c>
      <c r="F240" s="45">
        <f t="shared" si="3"/>
        <v>577.5</v>
      </c>
      <c r="G240" s="63"/>
    </row>
    <row r="241" s="1" customFormat="1" ht="21" customHeight="1" spans="1:7">
      <c r="A241" s="20">
        <v>237</v>
      </c>
      <c r="B241" s="62" t="s">
        <v>3799</v>
      </c>
      <c r="C241" s="13" t="s">
        <v>3773</v>
      </c>
      <c r="D241" s="18">
        <v>6.38</v>
      </c>
      <c r="E241" s="20">
        <v>75</v>
      </c>
      <c r="F241" s="45">
        <f t="shared" si="3"/>
        <v>478.5</v>
      </c>
      <c r="G241" s="63"/>
    </row>
    <row r="242" s="1" customFormat="1" ht="21" customHeight="1" spans="1:7">
      <c r="A242" s="20">
        <v>238</v>
      </c>
      <c r="B242" s="62" t="s">
        <v>3800</v>
      </c>
      <c r="C242" s="13" t="s">
        <v>3773</v>
      </c>
      <c r="D242" s="18">
        <v>9.93</v>
      </c>
      <c r="E242" s="20">
        <v>75</v>
      </c>
      <c r="F242" s="45">
        <f t="shared" si="3"/>
        <v>744.75</v>
      </c>
      <c r="G242" s="63"/>
    </row>
    <row r="243" s="1" customFormat="1" ht="21" customHeight="1" spans="1:7">
      <c r="A243" s="20">
        <v>239</v>
      </c>
      <c r="B243" s="62" t="s">
        <v>3801</v>
      </c>
      <c r="C243" s="13" t="s">
        <v>3773</v>
      </c>
      <c r="D243" s="18">
        <v>4.23</v>
      </c>
      <c r="E243" s="20">
        <v>75</v>
      </c>
      <c r="F243" s="45">
        <f t="shared" si="3"/>
        <v>317.25</v>
      </c>
      <c r="G243" s="63" t="s">
        <v>3802</v>
      </c>
    </row>
    <row r="244" s="1" customFormat="1" ht="21" customHeight="1" spans="1:7">
      <c r="A244" s="20">
        <v>240</v>
      </c>
      <c r="B244" s="62" t="s">
        <v>3803</v>
      </c>
      <c r="C244" s="13" t="s">
        <v>3773</v>
      </c>
      <c r="D244" s="18">
        <v>10.2</v>
      </c>
      <c r="E244" s="20">
        <v>75</v>
      </c>
      <c r="F244" s="45">
        <f t="shared" si="3"/>
        <v>765</v>
      </c>
      <c r="G244" s="63"/>
    </row>
    <row r="245" s="1" customFormat="1" ht="21" customHeight="1" spans="1:7">
      <c r="A245" s="20">
        <v>241</v>
      </c>
      <c r="B245" s="62" t="s">
        <v>3804</v>
      </c>
      <c r="C245" s="13" t="s">
        <v>3773</v>
      </c>
      <c r="D245" s="18">
        <v>8.38</v>
      </c>
      <c r="E245" s="20">
        <v>75</v>
      </c>
      <c r="F245" s="45">
        <f t="shared" si="3"/>
        <v>628.5</v>
      </c>
      <c r="G245" s="63"/>
    </row>
    <row r="246" s="1" customFormat="1" ht="21" customHeight="1" spans="1:7">
      <c r="A246" s="20">
        <v>242</v>
      </c>
      <c r="B246" s="62" t="s">
        <v>3805</v>
      </c>
      <c r="C246" s="13" t="s">
        <v>3773</v>
      </c>
      <c r="D246" s="18">
        <v>13.78</v>
      </c>
      <c r="E246" s="20">
        <v>75</v>
      </c>
      <c r="F246" s="45">
        <f t="shared" si="3"/>
        <v>1033.5</v>
      </c>
      <c r="G246" s="63"/>
    </row>
    <row r="247" s="1" customFormat="1" ht="21" customHeight="1" spans="1:7">
      <c r="A247" s="20">
        <v>243</v>
      </c>
      <c r="B247" s="62" t="s">
        <v>3806</v>
      </c>
      <c r="C247" s="13" t="s">
        <v>3773</v>
      </c>
      <c r="D247" s="18">
        <v>9.38</v>
      </c>
      <c r="E247" s="20">
        <v>75</v>
      </c>
      <c r="F247" s="45">
        <f t="shared" si="3"/>
        <v>703.5</v>
      </c>
      <c r="G247" s="63"/>
    </row>
    <row r="248" s="1" customFormat="1" ht="21" customHeight="1" spans="1:7">
      <c r="A248" s="20">
        <v>244</v>
      </c>
      <c r="B248" s="62" t="s">
        <v>3807</v>
      </c>
      <c r="C248" s="13" t="s">
        <v>3773</v>
      </c>
      <c r="D248" s="18">
        <v>15.48</v>
      </c>
      <c r="E248" s="20">
        <v>75</v>
      </c>
      <c r="F248" s="45">
        <f t="shared" si="3"/>
        <v>1161</v>
      </c>
      <c r="G248" s="64" t="s">
        <v>3808</v>
      </c>
    </row>
    <row r="249" s="1" customFormat="1" ht="21" customHeight="1" spans="1:7">
      <c r="A249" s="20">
        <v>245</v>
      </c>
      <c r="B249" s="62" t="s">
        <v>3809</v>
      </c>
      <c r="C249" s="13" t="s">
        <v>3773</v>
      </c>
      <c r="D249" s="18">
        <v>12.33</v>
      </c>
      <c r="E249" s="20">
        <v>75</v>
      </c>
      <c r="F249" s="45">
        <f t="shared" si="3"/>
        <v>924.75</v>
      </c>
      <c r="G249" s="63"/>
    </row>
    <row r="250" s="1" customFormat="1" ht="21" customHeight="1" spans="1:7">
      <c r="A250" s="20">
        <v>246</v>
      </c>
      <c r="B250" s="62" t="s">
        <v>3810</v>
      </c>
      <c r="C250" s="13" t="s">
        <v>3773</v>
      </c>
      <c r="D250" s="18">
        <v>10.14</v>
      </c>
      <c r="E250" s="20">
        <v>75</v>
      </c>
      <c r="F250" s="45">
        <f t="shared" si="3"/>
        <v>760.5</v>
      </c>
      <c r="G250" s="63"/>
    </row>
    <row r="251" s="1" customFormat="1" ht="21" customHeight="1" spans="1:7">
      <c r="A251" s="20">
        <v>247</v>
      </c>
      <c r="B251" s="62" t="s">
        <v>3811</v>
      </c>
      <c r="C251" s="13" t="s">
        <v>3773</v>
      </c>
      <c r="D251" s="18">
        <v>7.64</v>
      </c>
      <c r="E251" s="20">
        <v>75</v>
      </c>
      <c r="F251" s="45">
        <f t="shared" si="3"/>
        <v>573</v>
      </c>
      <c r="G251" s="63"/>
    </row>
    <row r="252" s="1" customFormat="1" ht="21" customHeight="1" spans="1:7">
      <c r="A252" s="20">
        <v>248</v>
      </c>
      <c r="B252" s="62" t="s">
        <v>3812</v>
      </c>
      <c r="C252" s="13" t="s">
        <v>3773</v>
      </c>
      <c r="D252" s="18">
        <v>10.84</v>
      </c>
      <c r="E252" s="20">
        <v>75</v>
      </c>
      <c r="F252" s="45">
        <f t="shared" si="3"/>
        <v>813</v>
      </c>
      <c r="G252" s="63"/>
    </row>
    <row r="253" s="1" customFormat="1" ht="21" customHeight="1" spans="1:7">
      <c r="A253" s="20">
        <v>249</v>
      </c>
      <c r="B253" s="62" t="s">
        <v>3813</v>
      </c>
      <c r="C253" s="13" t="s">
        <v>3773</v>
      </c>
      <c r="D253" s="18">
        <v>17.86</v>
      </c>
      <c r="E253" s="20">
        <v>75</v>
      </c>
      <c r="F253" s="45">
        <f t="shared" si="3"/>
        <v>1339.5</v>
      </c>
      <c r="G253" s="63"/>
    </row>
    <row r="254" s="1" customFormat="1" ht="21" customHeight="1" spans="1:7">
      <c r="A254" s="20">
        <v>250</v>
      </c>
      <c r="B254" s="62" t="s">
        <v>3814</v>
      </c>
      <c r="C254" s="13" t="s">
        <v>3773</v>
      </c>
      <c r="D254" s="18">
        <v>5.14</v>
      </c>
      <c r="E254" s="20">
        <v>75</v>
      </c>
      <c r="F254" s="45">
        <f t="shared" si="3"/>
        <v>385.5</v>
      </c>
      <c r="G254" s="63"/>
    </row>
    <row r="255" s="1" customFormat="1" ht="21" customHeight="1" spans="1:7">
      <c r="A255" s="20">
        <v>251</v>
      </c>
      <c r="B255" s="62" t="s">
        <v>3815</v>
      </c>
      <c r="C255" s="13" t="s">
        <v>3773</v>
      </c>
      <c r="D255" s="18">
        <v>11.96</v>
      </c>
      <c r="E255" s="20">
        <v>75</v>
      </c>
      <c r="F255" s="45">
        <f t="shared" si="3"/>
        <v>897</v>
      </c>
      <c r="G255" s="63"/>
    </row>
    <row r="256" s="1" customFormat="1" ht="21" customHeight="1" spans="1:7">
      <c r="A256" s="20">
        <v>252</v>
      </c>
      <c r="B256" s="62" t="s">
        <v>3816</v>
      </c>
      <c r="C256" s="13" t="s">
        <v>3773</v>
      </c>
      <c r="D256" s="18">
        <v>12.61</v>
      </c>
      <c r="E256" s="20">
        <v>75</v>
      </c>
      <c r="F256" s="45">
        <f t="shared" si="3"/>
        <v>945.75</v>
      </c>
      <c r="G256" s="63"/>
    </row>
    <row r="257" s="1" customFormat="1" ht="21" customHeight="1" spans="1:7">
      <c r="A257" s="20">
        <v>253</v>
      </c>
      <c r="B257" s="62" t="s">
        <v>3817</v>
      </c>
      <c r="C257" s="13" t="s">
        <v>3773</v>
      </c>
      <c r="D257" s="18">
        <v>11.64</v>
      </c>
      <c r="E257" s="20">
        <v>75</v>
      </c>
      <c r="F257" s="45">
        <f t="shared" si="3"/>
        <v>873</v>
      </c>
      <c r="G257" s="63"/>
    </row>
    <row r="258" s="1" customFormat="1" ht="21" customHeight="1" spans="1:7">
      <c r="A258" s="20">
        <v>254</v>
      </c>
      <c r="B258" s="62" t="s">
        <v>3818</v>
      </c>
      <c r="C258" s="13" t="s">
        <v>3773</v>
      </c>
      <c r="D258" s="18">
        <v>8.86</v>
      </c>
      <c r="E258" s="20">
        <v>75</v>
      </c>
      <c r="F258" s="45">
        <f t="shared" si="3"/>
        <v>664.5</v>
      </c>
      <c r="G258" s="63"/>
    </row>
    <row r="259" s="1" customFormat="1" ht="21" customHeight="1" spans="1:7">
      <c r="A259" s="20">
        <v>255</v>
      </c>
      <c r="B259" s="62" t="s">
        <v>3819</v>
      </c>
      <c r="C259" s="13" t="s">
        <v>3773</v>
      </c>
      <c r="D259" s="18">
        <v>11.53</v>
      </c>
      <c r="E259" s="20">
        <v>75</v>
      </c>
      <c r="F259" s="45">
        <f t="shared" si="3"/>
        <v>864.75</v>
      </c>
      <c r="G259" s="63"/>
    </row>
    <row r="260" s="1" customFormat="1" ht="21" customHeight="1" spans="1:7">
      <c r="A260" s="20">
        <v>256</v>
      </c>
      <c r="B260" s="62" t="s">
        <v>3820</v>
      </c>
      <c r="C260" s="13" t="s">
        <v>3773</v>
      </c>
      <c r="D260" s="18">
        <v>9.17</v>
      </c>
      <c r="E260" s="20">
        <v>75</v>
      </c>
      <c r="F260" s="45">
        <f t="shared" si="3"/>
        <v>687.75</v>
      </c>
      <c r="G260" s="63"/>
    </row>
    <row r="261" s="1" customFormat="1" ht="21" customHeight="1" spans="1:7">
      <c r="A261" s="20">
        <v>257</v>
      </c>
      <c r="B261" s="62" t="s">
        <v>3821</v>
      </c>
      <c r="C261" s="13" t="s">
        <v>3773</v>
      </c>
      <c r="D261" s="18">
        <v>10.04</v>
      </c>
      <c r="E261" s="20">
        <v>75</v>
      </c>
      <c r="F261" s="45">
        <f t="shared" ref="F261:F324" si="4">D261*E261</f>
        <v>753</v>
      </c>
      <c r="G261" s="63"/>
    </row>
    <row r="262" s="1" customFormat="1" ht="21" customHeight="1" spans="1:7">
      <c r="A262" s="20">
        <v>258</v>
      </c>
      <c r="B262" s="62" t="s">
        <v>3822</v>
      </c>
      <c r="C262" s="13" t="s">
        <v>3773</v>
      </c>
      <c r="D262" s="18">
        <v>6.27</v>
      </c>
      <c r="E262" s="20">
        <v>75</v>
      </c>
      <c r="F262" s="45">
        <f t="shared" si="4"/>
        <v>470.25</v>
      </c>
      <c r="G262" s="63"/>
    </row>
    <row r="263" s="1" customFormat="1" ht="21" customHeight="1" spans="1:7">
      <c r="A263" s="20">
        <v>259</v>
      </c>
      <c r="B263" s="62" t="s">
        <v>3823</v>
      </c>
      <c r="C263" s="13" t="s">
        <v>3773</v>
      </c>
      <c r="D263" s="18">
        <v>11.5</v>
      </c>
      <c r="E263" s="20">
        <v>75</v>
      </c>
      <c r="F263" s="45">
        <f t="shared" si="4"/>
        <v>862.5</v>
      </c>
      <c r="G263" s="63"/>
    </row>
    <row r="264" s="1" customFormat="1" ht="21" customHeight="1" spans="1:7">
      <c r="A264" s="20">
        <v>260</v>
      </c>
      <c r="B264" s="62" t="s">
        <v>3824</v>
      </c>
      <c r="C264" s="13" t="s">
        <v>3773</v>
      </c>
      <c r="D264" s="18">
        <v>10.48</v>
      </c>
      <c r="E264" s="20">
        <v>75</v>
      </c>
      <c r="F264" s="45">
        <f t="shared" si="4"/>
        <v>786</v>
      </c>
      <c r="G264" s="63"/>
    </row>
    <row r="265" s="1" customFormat="1" ht="21" customHeight="1" spans="1:7">
      <c r="A265" s="20">
        <v>261</v>
      </c>
      <c r="B265" s="62" t="s">
        <v>3825</v>
      </c>
      <c r="C265" s="13" t="s">
        <v>3773</v>
      </c>
      <c r="D265" s="18">
        <v>8.68</v>
      </c>
      <c r="E265" s="20">
        <v>75</v>
      </c>
      <c r="F265" s="45">
        <f t="shared" si="4"/>
        <v>651</v>
      </c>
      <c r="G265" s="63"/>
    </row>
    <row r="266" s="1" customFormat="1" ht="21" customHeight="1" spans="1:7">
      <c r="A266" s="20">
        <v>262</v>
      </c>
      <c r="B266" s="62" t="s">
        <v>3826</v>
      </c>
      <c r="C266" s="13" t="s">
        <v>3773</v>
      </c>
      <c r="D266" s="18">
        <v>15.58</v>
      </c>
      <c r="E266" s="20">
        <v>75</v>
      </c>
      <c r="F266" s="45">
        <f t="shared" si="4"/>
        <v>1168.5</v>
      </c>
      <c r="G266" s="63"/>
    </row>
    <row r="267" s="1" customFormat="1" ht="21" customHeight="1" spans="1:7">
      <c r="A267" s="20">
        <v>263</v>
      </c>
      <c r="B267" s="62" t="s">
        <v>3827</v>
      </c>
      <c r="C267" s="13" t="s">
        <v>3773</v>
      </c>
      <c r="D267" s="18">
        <v>11.67</v>
      </c>
      <c r="E267" s="20">
        <v>75</v>
      </c>
      <c r="F267" s="45">
        <f t="shared" si="4"/>
        <v>875.25</v>
      </c>
      <c r="G267" s="63" t="s">
        <v>3586</v>
      </c>
    </row>
    <row r="268" s="1" customFormat="1" ht="21" customHeight="1" spans="1:7">
      <c r="A268" s="20">
        <v>264</v>
      </c>
      <c r="B268" s="62" t="s">
        <v>3828</v>
      </c>
      <c r="C268" s="13" t="s">
        <v>3773</v>
      </c>
      <c r="D268" s="18">
        <v>3.1</v>
      </c>
      <c r="E268" s="20">
        <v>75</v>
      </c>
      <c r="F268" s="45">
        <f t="shared" si="4"/>
        <v>232.5</v>
      </c>
      <c r="G268" s="63" t="s">
        <v>3829</v>
      </c>
    </row>
    <row r="269" s="1" customFormat="1" ht="21" customHeight="1" spans="1:7">
      <c r="A269" s="20">
        <v>265</v>
      </c>
      <c r="B269" s="62" t="s">
        <v>3830</v>
      </c>
      <c r="C269" s="13" t="s">
        <v>3773</v>
      </c>
      <c r="D269" s="18">
        <v>5.43</v>
      </c>
      <c r="E269" s="20">
        <v>75</v>
      </c>
      <c r="F269" s="45">
        <f t="shared" si="4"/>
        <v>407.25</v>
      </c>
      <c r="G269" s="63"/>
    </row>
    <row r="270" s="1" customFormat="1" ht="21" customHeight="1" spans="1:7">
      <c r="A270" s="20">
        <v>266</v>
      </c>
      <c r="B270" s="62" t="s">
        <v>3831</v>
      </c>
      <c r="C270" s="13" t="s">
        <v>3773</v>
      </c>
      <c r="D270" s="18">
        <v>5.97</v>
      </c>
      <c r="E270" s="20">
        <v>75</v>
      </c>
      <c r="F270" s="45">
        <f t="shared" si="4"/>
        <v>447.75</v>
      </c>
      <c r="G270" s="63"/>
    </row>
    <row r="271" s="1" customFormat="1" ht="21" customHeight="1" spans="1:7">
      <c r="A271" s="20">
        <v>267</v>
      </c>
      <c r="B271" s="62" t="s">
        <v>3832</v>
      </c>
      <c r="C271" s="13" t="s">
        <v>3773</v>
      </c>
      <c r="D271" s="18">
        <v>14.32</v>
      </c>
      <c r="E271" s="20">
        <v>75</v>
      </c>
      <c r="F271" s="45">
        <f t="shared" si="4"/>
        <v>1074</v>
      </c>
      <c r="G271" s="63"/>
    </row>
    <row r="272" s="1" customFormat="1" ht="21" customHeight="1" spans="1:7">
      <c r="A272" s="20">
        <v>268</v>
      </c>
      <c r="B272" s="62" t="s">
        <v>3833</v>
      </c>
      <c r="C272" s="13" t="s">
        <v>3773</v>
      </c>
      <c r="D272" s="18">
        <v>11.71</v>
      </c>
      <c r="E272" s="20">
        <v>75</v>
      </c>
      <c r="F272" s="45">
        <f t="shared" si="4"/>
        <v>878.25</v>
      </c>
      <c r="G272" s="63"/>
    </row>
    <row r="273" s="1" customFormat="1" ht="21" customHeight="1" spans="1:7">
      <c r="A273" s="20">
        <v>269</v>
      </c>
      <c r="B273" s="62" t="s">
        <v>3834</v>
      </c>
      <c r="C273" s="13" t="s">
        <v>3773</v>
      </c>
      <c r="D273" s="18">
        <v>8.77</v>
      </c>
      <c r="E273" s="20">
        <v>75</v>
      </c>
      <c r="F273" s="45">
        <f t="shared" si="4"/>
        <v>657.75</v>
      </c>
      <c r="G273" s="63"/>
    </row>
    <row r="274" s="1" customFormat="1" ht="21" customHeight="1" spans="1:7">
      <c r="A274" s="20">
        <v>270</v>
      </c>
      <c r="B274" s="62" t="s">
        <v>3835</v>
      </c>
      <c r="C274" s="13" t="s">
        <v>3773</v>
      </c>
      <c r="D274" s="18">
        <v>3.83</v>
      </c>
      <c r="E274" s="20">
        <v>75</v>
      </c>
      <c r="F274" s="45">
        <f t="shared" si="4"/>
        <v>287.25</v>
      </c>
      <c r="G274" s="63"/>
    </row>
    <row r="275" s="1" customFormat="1" ht="21" customHeight="1" spans="1:7">
      <c r="A275" s="20">
        <v>271</v>
      </c>
      <c r="B275" s="62" t="s">
        <v>3836</v>
      </c>
      <c r="C275" s="13" t="s">
        <v>3773</v>
      </c>
      <c r="D275" s="18">
        <v>4.91</v>
      </c>
      <c r="E275" s="20">
        <v>75</v>
      </c>
      <c r="F275" s="45">
        <f t="shared" si="4"/>
        <v>368.25</v>
      </c>
      <c r="G275" s="63"/>
    </row>
    <row r="276" s="1" customFormat="1" ht="21" customHeight="1" spans="1:7">
      <c r="A276" s="20">
        <v>272</v>
      </c>
      <c r="B276" s="62" t="s">
        <v>3837</v>
      </c>
      <c r="C276" s="13" t="s">
        <v>3773</v>
      </c>
      <c r="D276" s="18">
        <v>4.76</v>
      </c>
      <c r="E276" s="20">
        <v>75</v>
      </c>
      <c r="F276" s="45">
        <f t="shared" si="4"/>
        <v>357</v>
      </c>
      <c r="G276" s="63"/>
    </row>
    <row r="277" s="1" customFormat="1" ht="21" customHeight="1" spans="1:7">
      <c r="A277" s="20">
        <v>273</v>
      </c>
      <c r="B277" s="65" t="s">
        <v>3827</v>
      </c>
      <c r="C277" s="13" t="s">
        <v>3773</v>
      </c>
      <c r="D277" s="18">
        <v>2.65</v>
      </c>
      <c r="E277" s="20">
        <v>75</v>
      </c>
      <c r="F277" s="45">
        <f t="shared" si="4"/>
        <v>198.75</v>
      </c>
      <c r="G277" s="63" t="s">
        <v>3586</v>
      </c>
    </row>
    <row r="278" s="1" customFormat="1" ht="21" customHeight="1" spans="1:7">
      <c r="A278" s="20">
        <v>274</v>
      </c>
      <c r="B278" s="62" t="s">
        <v>3838</v>
      </c>
      <c r="C278" s="13" t="s">
        <v>3773</v>
      </c>
      <c r="D278" s="18">
        <v>2.4</v>
      </c>
      <c r="E278" s="20">
        <v>75</v>
      </c>
      <c r="F278" s="45">
        <f t="shared" si="4"/>
        <v>180</v>
      </c>
      <c r="G278" s="63"/>
    </row>
    <row r="279" s="1" customFormat="1" ht="21" customHeight="1" spans="1:7">
      <c r="A279" s="20">
        <v>275</v>
      </c>
      <c r="B279" s="62" t="s">
        <v>3839</v>
      </c>
      <c r="C279" s="13" t="s">
        <v>3773</v>
      </c>
      <c r="D279" s="18">
        <v>5.73</v>
      </c>
      <c r="E279" s="20">
        <v>75</v>
      </c>
      <c r="F279" s="45">
        <f t="shared" si="4"/>
        <v>429.75</v>
      </c>
      <c r="G279" s="63"/>
    </row>
    <row r="280" s="1" customFormat="1" ht="21" customHeight="1" spans="1:7">
      <c r="A280" s="20">
        <v>276</v>
      </c>
      <c r="B280" s="62" t="s">
        <v>3840</v>
      </c>
      <c r="C280" s="13" t="s">
        <v>3773</v>
      </c>
      <c r="D280" s="18">
        <v>2.42</v>
      </c>
      <c r="E280" s="20">
        <v>75</v>
      </c>
      <c r="F280" s="45">
        <f t="shared" si="4"/>
        <v>181.5</v>
      </c>
      <c r="G280" s="63"/>
    </row>
    <row r="281" s="1" customFormat="1" ht="21" customHeight="1" spans="1:7">
      <c r="A281" s="20">
        <v>277</v>
      </c>
      <c r="B281" s="62" t="s">
        <v>3841</v>
      </c>
      <c r="C281" s="13" t="s">
        <v>3773</v>
      </c>
      <c r="D281" s="18">
        <v>3</v>
      </c>
      <c r="E281" s="20">
        <v>75</v>
      </c>
      <c r="F281" s="45">
        <f t="shared" si="4"/>
        <v>225</v>
      </c>
      <c r="G281" s="63"/>
    </row>
    <row r="282" s="1" customFormat="1" ht="21" customHeight="1" spans="1:7">
      <c r="A282" s="20">
        <v>278</v>
      </c>
      <c r="B282" s="62" t="s">
        <v>3842</v>
      </c>
      <c r="C282" s="13" t="s">
        <v>3773</v>
      </c>
      <c r="D282" s="18">
        <v>11.89</v>
      </c>
      <c r="E282" s="20">
        <v>75</v>
      </c>
      <c r="F282" s="45">
        <f t="shared" si="4"/>
        <v>891.75</v>
      </c>
      <c r="G282" s="63"/>
    </row>
    <row r="283" s="1" customFormat="1" ht="21" customHeight="1" spans="1:7">
      <c r="A283" s="20">
        <v>279</v>
      </c>
      <c r="B283" s="18" t="s">
        <v>3843</v>
      </c>
      <c r="C283" s="13" t="s">
        <v>3773</v>
      </c>
      <c r="D283" s="18">
        <v>9.73</v>
      </c>
      <c r="E283" s="20">
        <v>75</v>
      </c>
      <c r="F283" s="45">
        <f t="shared" si="4"/>
        <v>729.75</v>
      </c>
      <c r="G283" s="63"/>
    </row>
    <row r="284" s="1" customFormat="1" ht="21" customHeight="1" spans="1:7">
      <c r="A284" s="20">
        <v>280</v>
      </c>
      <c r="B284" s="62" t="s">
        <v>3844</v>
      </c>
      <c r="C284" s="13" t="s">
        <v>3773</v>
      </c>
      <c r="D284" s="18">
        <v>3</v>
      </c>
      <c r="E284" s="20">
        <v>75</v>
      </c>
      <c r="F284" s="45">
        <f t="shared" si="4"/>
        <v>225</v>
      </c>
      <c r="G284" s="63"/>
    </row>
    <row r="285" s="1" customFormat="1" ht="21" customHeight="1" spans="1:7">
      <c r="A285" s="20">
        <v>281</v>
      </c>
      <c r="B285" s="62" t="s">
        <v>3845</v>
      </c>
      <c r="C285" s="13" t="s">
        <v>3773</v>
      </c>
      <c r="D285" s="18">
        <v>4</v>
      </c>
      <c r="E285" s="20">
        <v>75</v>
      </c>
      <c r="F285" s="45">
        <f t="shared" si="4"/>
        <v>300</v>
      </c>
      <c r="G285" s="63"/>
    </row>
    <row r="286" s="1" customFormat="1" ht="21" customHeight="1" spans="1:7">
      <c r="A286" s="20">
        <v>282</v>
      </c>
      <c r="B286" s="62" t="s">
        <v>3846</v>
      </c>
      <c r="C286" s="13" t="s">
        <v>3773</v>
      </c>
      <c r="D286" s="18">
        <v>4.57</v>
      </c>
      <c r="E286" s="20">
        <v>75</v>
      </c>
      <c r="F286" s="45">
        <f t="shared" si="4"/>
        <v>342.75</v>
      </c>
      <c r="G286" s="63"/>
    </row>
    <row r="287" s="1" customFormat="1" ht="21" customHeight="1" spans="1:7">
      <c r="A287" s="20">
        <v>283</v>
      </c>
      <c r="B287" s="62" t="s">
        <v>3847</v>
      </c>
      <c r="C287" s="13" t="s">
        <v>3773</v>
      </c>
      <c r="D287" s="18">
        <v>6.05</v>
      </c>
      <c r="E287" s="20">
        <v>75</v>
      </c>
      <c r="F287" s="45">
        <f t="shared" si="4"/>
        <v>453.75</v>
      </c>
      <c r="G287" s="63"/>
    </row>
    <row r="288" s="1" customFormat="1" ht="21" customHeight="1" spans="1:7">
      <c r="A288" s="20">
        <v>284</v>
      </c>
      <c r="B288" s="62" t="s">
        <v>3848</v>
      </c>
      <c r="C288" s="13" t="s">
        <v>3773</v>
      </c>
      <c r="D288" s="18">
        <v>3.59</v>
      </c>
      <c r="E288" s="20">
        <v>75</v>
      </c>
      <c r="F288" s="45">
        <f t="shared" si="4"/>
        <v>269.25</v>
      </c>
      <c r="G288" s="63"/>
    </row>
    <row r="289" s="1" customFormat="1" ht="21" customHeight="1" spans="1:7">
      <c r="A289" s="20">
        <v>285</v>
      </c>
      <c r="B289" s="62" t="s">
        <v>2412</v>
      </c>
      <c r="C289" s="13" t="s">
        <v>3773</v>
      </c>
      <c r="D289" s="18">
        <v>7.7</v>
      </c>
      <c r="E289" s="20">
        <v>75</v>
      </c>
      <c r="F289" s="45">
        <f t="shared" si="4"/>
        <v>577.5</v>
      </c>
      <c r="G289" s="63"/>
    </row>
    <row r="290" s="1" customFormat="1" ht="21" customHeight="1" spans="1:7">
      <c r="A290" s="20">
        <v>286</v>
      </c>
      <c r="B290" s="62" t="s">
        <v>3849</v>
      </c>
      <c r="C290" s="13" t="s">
        <v>3773</v>
      </c>
      <c r="D290" s="18">
        <v>2.08</v>
      </c>
      <c r="E290" s="20">
        <v>75</v>
      </c>
      <c r="F290" s="45">
        <f t="shared" si="4"/>
        <v>156</v>
      </c>
      <c r="G290" s="63"/>
    </row>
    <row r="291" s="1" customFormat="1" ht="21" customHeight="1" spans="1:7">
      <c r="A291" s="20">
        <v>287</v>
      </c>
      <c r="B291" s="62" t="s">
        <v>3850</v>
      </c>
      <c r="C291" s="13" t="s">
        <v>3773</v>
      </c>
      <c r="D291" s="18">
        <v>5.04</v>
      </c>
      <c r="E291" s="20">
        <v>75</v>
      </c>
      <c r="F291" s="45">
        <f t="shared" si="4"/>
        <v>378</v>
      </c>
      <c r="G291" s="63"/>
    </row>
    <row r="292" s="1" customFormat="1" ht="21" customHeight="1" spans="1:7">
      <c r="A292" s="20">
        <v>288</v>
      </c>
      <c r="B292" s="62" t="s">
        <v>3851</v>
      </c>
      <c r="C292" s="13" t="s">
        <v>3773</v>
      </c>
      <c r="D292" s="18">
        <v>4.68</v>
      </c>
      <c r="E292" s="20">
        <v>75</v>
      </c>
      <c r="F292" s="45">
        <f t="shared" si="4"/>
        <v>351</v>
      </c>
      <c r="G292" s="63"/>
    </row>
    <row r="293" s="1" customFormat="1" ht="21" customHeight="1" spans="1:7">
      <c r="A293" s="20">
        <v>289</v>
      </c>
      <c r="B293" s="62" t="s">
        <v>3852</v>
      </c>
      <c r="C293" s="13" t="s">
        <v>3773</v>
      </c>
      <c r="D293" s="18">
        <v>10.98</v>
      </c>
      <c r="E293" s="20">
        <v>75</v>
      </c>
      <c r="F293" s="45">
        <f t="shared" si="4"/>
        <v>823.5</v>
      </c>
      <c r="G293" s="63"/>
    </row>
    <row r="294" s="1" customFormat="1" ht="21" customHeight="1" spans="1:7">
      <c r="A294" s="20">
        <v>290</v>
      </c>
      <c r="B294" s="62" t="s">
        <v>3853</v>
      </c>
      <c r="C294" s="13" t="s">
        <v>3773</v>
      </c>
      <c r="D294" s="18">
        <v>3.57</v>
      </c>
      <c r="E294" s="20">
        <v>75</v>
      </c>
      <c r="F294" s="45">
        <f t="shared" si="4"/>
        <v>267.75</v>
      </c>
      <c r="G294" s="63"/>
    </row>
    <row r="295" s="1" customFormat="1" ht="21" customHeight="1" spans="1:7">
      <c r="A295" s="20">
        <v>291</v>
      </c>
      <c r="B295" s="62" t="s">
        <v>3854</v>
      </c>
      <c r="C295" s="13" t="s">
        <v>3773</v>
      </c>
      <c r="D295" s="18">
        <v>4.6</v>
      </c>
      <c r="E295" s="20">
        <v>75</v>
      </c>
      <c r="F295" s="45">
        <f t="shared" si="4"/>
        <v>345</v>
      </c>
      <c r="G295" s="63"/>
    </row>
    <row r="296" s="1" customFormat="1" ht="21" customHeight="1" spans="1:7">
      <c r="A296" s="20">
        <v>292</v>
      </c>
      <c r="B296" s="62" t="s">
        <v>2176</v>
      </c>
      <c r="C296" s="13" t="s">
        <v>3773</v>
      </c>
      <c r="D296" s="18">
        <v>3</v>
      </c>
      <c r="E296" s="20">
        <v>75</v>
      </c>
      <c r="F296" s="45">
        <f t="shared" si="4"/>
        <v>225</v>
      </c>
      <c r="G296" s="63"/>
    </row>
    <row r="297" s="1" customFormat="1" ht="21" customHeight="1" spans="1:7">
      <c r="A297" s="20">
        <v>293</v>
      </c>
      <c r="B297" s="62" t="s">
        <v>3855</v>
      </c>
      <c r="C297" s="13" t="s">
        <v>3773</v>
      </c>
      <c r="D297" s="18">
        <v>11.55</v>
      </c>
      <c r="E297" s="20">
        <v>75</v>
      </c>
      <c r="F297" s="45">
        <f t="shared" si="4"/>
        <v>866.25</v>
      </c>
      <c r="G297" s="63"/>
    </row>
    <row r="298" s="1" customFormat="1" ht="21" customHeight="1" spans="1:7">
      <c r="A298" s="20">
        <v>294</v>
      </c>
      <c r="B298" s="62" t="s">
        <v>3856</v>
      </c>
      <c r="C298" s="13" t="s">
        <v>3773</v>
      </c>
      <c r="D298" s="18">
        <v>1.54</v>
      </c>
      <c r="E298" s="20">
        <v>75</v>
      </c>
      <c r="F298" s="45">
        <f t="shared" si="4"/>
        <v>115.5</v>
      </c>
      <c r="G298" s="63"/>
    </row>
    <row r="299" s="1" customFormat="1" ht="21" customHeight="1" spans="1:7">
      <c r="A299" s="20">
        <v>295</v>
      </c>
      <c r="B299" s="62" t="s">
        <v>3857</v>
      </c>
      <c r="C299" s="13" t="s">
        <v>3773</v>
      </c>
      <c r="D299" s="18">
        <v>2.31</v>
      </c>
      <c r="E299" s="20">
        <v>75</v>
      </c>
      <c r="F299" s="45">
        <f t="shared" si="4"/>
        <v>173.25</v>
      </c>
      <c r="G299" s="63"/>
    </row>
    <row r="300" s="1" customFormat="1" ht="21" customHeight="1" spans="1:7">
      <c r="A300" s="20">
        <v>296</v>
      </c>
      <c r="B300" s="62" t="s">
        <v>3858</v>
      </c>
      <c r="C300" s="13" t="s">
        <v>3773</v>
      </c>
      <c r="D300" s="18">
        <v>4.52</v>
      </c>
      <c r="E300" s="20">
        <v>75</v>
      </c>
      <c r="F300" s="45">
        <f t="shared" si="4"/>
        <v>339</v>
      </c>
      <c r="G300" s="63"/>
    </row>
    <row r="301" s="1" customFormat="1" ht="21" customHeight="1" spans="1:7">
      <c r="A301" s="20">
        <v>297</v>
      </c>
      <c r="B301" s="62" t="s">
        <v>3859</v>
      </c>
      <c r="C301" s="13" t="s">
        <v>3860</v>
      </c>
      <c r="D301" s="18">
        <v>6.46</v>
      </c>
      <c r="E301" s="20">
        <v>75</v>
      </c>
      <c r="F301" s="45">
        <f t="shared" si="4"/>
        <v>484.5</v>
      </c>
      <c r="G301" s="63"/>
    </row>
    <row r="302" s="1" customFormat="1" ht="21" customHeight="1" spans="1:7">
      <c r="A302" s="20">
        <v>298</v>
      </c>
      <c r="B302" s="62" t="s">
        <v>3861</v>
      </c>
      <c r="C302" s="13" t="s">
        <v>3860</v>
      </c>
      <c r="D302" s="18">
        <v>15.47</v>
      </c>
      <c r="E302" s="20">
        <v>75</v>
      </c>
      <c r="F302" s="45">
        <f t="shared" si="4"/>
        <v>1160.25</v>
      </c>
      <c r="G302" s="63"/>
    </row>
    <row r="303" s="1" customFormat="1" ht="21" customHeight="1" spans="1:7">
      <c r="A303" s="20">
        <v>299</v>
      </c>
      <c r="B303" s="62" t="s">
        <v>3862</v>
      </c>
      <c r="C303" s="13" t="s">
        <v>3860</v>
      </c>
      <c r="D303" s="18">
        <v>27.1</v>
      </c>
      <c r="E303" s="20">
        <v>75</v>
      </c>
      <c r="F303" s="45">
        <f t="shared" si="4"/>
        <v>2032.5</v>
      </c>
      <c r="G303" s="63"/>
    </row>
    <row r="304" s="1" customFormat="1" ht="21" customHeight="1" spans="1:7">
      <c r="A304" s="20">
        <v>300</v>
      </c>
      <c r="B304" s="62" t="s">
        <v>3863</v>
      </c>
      <c r="C304" s="13" t="s">
        <v>3860</v>
      </c>
      <c r="D304" s="18">
        <v>11.41</v>
      </c>
      <c r="E304" s="20">
        <v>75</v>
      </c>
      <c r="F304" s="45">
        <f t="shared" si="4"/>
        <v>855.75</v>
      </c>
      <c r="G304" s="63"/>
    </row>
    <row r="305" s="1" customFormat="1" ht="21" customHeight="1" spans="1:7">
      <c r="A305" s="20">
        <v>301</v>
      </c>
      <c r="B305" s="62" t="s">
        <v>3864</v>
      </c>
      <c r="C305" s="13" t="s">
        <v>3860</v>
      </c>
      <c r="D305" s="18">
        <v>11.25</v>
      </c>
      <c r="E305" s="20">
        <v>75</v>
      </c>
      <c r="F305" s="45">
        <f t="shared" si="4"/>
        <v>843.75</v>
      </c>
      <c r="G305" s="63"/>
    </row>
    <row r="306" s="1" customFormat="1" ht="21" customHeight="1" spans="1:7">
      <c r="A306" s="20">
        <v>302</v>
      </c>
      <c r="B306" s="62" t="s">
        <v>3865</v>
      </c>
      <c r="C306" s="13" t="s">
        <v>3860</v>
      </c>
      <c r="D306" s="18">
        <v>6.85</v>
      </c>
      <c r="E306" s="20">
        <v>75</v>
      </c>
      <c r="F306" s="45">
        <f t="shared" si="4"/>
        <v>513.75</v>
      </c>
      <c r="G306" s="63"/>
    </row>
    <row r="307" s="1" customFormat="1" ht="21" customHeight="1" spans="1:7">
      <c r="A307" s="20">
        <v>303</v>
      </c>
      <c r="B307" s="62" t="s">
        <v>3866</v>
      </c>
      <c r="C307" s="13" t="s">
        <v>3860</v>
      </c>
      <c r="D307" s="18">
        <v>5.43</v>
      </c>
      <c r="E307" s="20">
        <v>75</v>
      </c>
      <c r="F307" s="45">
        <f t="shared" si="4"/>
        <v>407.25</v>
      </c>
      <c r="G307" s="63"/>
    </row>
    <row r="308" s="1" customFormat="1" ht="21" customHeight="1" spans="1:7">
      <c r="A308" s="20">
        <v>304</v>
      </c>
      <c r="B308" s="62" t="s">
        <v>3078</v>
      </c>
      <c r="C308" s="13" t="s">
        <v>3860</v>
      </c>
      <c r="D308" s="18">
        <v>16.07</v>
      </c>
      <c r="E308" s="20">
        <v>75</v>
      </c>
      <c r="F308" s="45">
        <f t="shared" si="4"/>
        <v>1205.25</v>
      </c>
      <c r="G308" s="63" t="s">
        <v>3867</v>
      </c>
    </row>
    <row r="309" s="1" customFormat="1" ht="21" customHeight="1" spans="1:7">
      <c r="A309" s="20">
        <v>305</v>
      </c>
      <c r="B309" s="62" t="s">
        <v>3868</v>
      </c>
      <c r="C309" s="13" t="s">
        <v>3860</v>
      </c>
      <c r="D309" s="18">
        <v>13.5</v>
      </c>
      <c r="E309" s="20">
        <v>75</v>
      </c>
      <c r="F309" s="45">
        <f t="shared" si="4"/>
        <v>1012.5</v>
      </c>
      <c r="G309" s="63"/>
    </row>
    <row r="310" s="1" customFormat="1" ht="21" customHeight="1" spans="1:7">
      <c r="A310" s="20">
        <v>306</v>
      </c>
      <c r="B310" s="62" t="s">
        <v>3869</v>
      </c>
      <c r="C310" s="13" t="s">
        <v>3860</v>
      </c>
      <c r="D310" s="18">
        <v>4.79</v>
      </c>
      <c r="E310" s="20">
        <v>75</v>
      </c>
      <c r="F310" s="45">
        <f t="shared" si="4"/>
        <v>359.25</v>
      </c>
      <c r="G310" s="63"/>
    </row>
    <row r="311" s="1" customFormat="1" ht="21" customHeight="1" spans="1:7">
      <c r="A311" s="20">
        <v>307</v>
      </c>
      <c r="B311" s="65" t="s">
        <v>504</v>
      </c>
      <c r="C311" s="13" t="s">
        <v>3860</v>
      </c>
      <c r="D311" s="18">
        <v>9.9</v>
      </c>
      <c r="E311" s="20">
        <v>75</v>
      </c>
      <c r="F311" s="45">
        <f t="shared" si="4"/>
        <v>742.5</v>
      </c>
      <c r="G311" s="63" t="s">
        <v>3586</v>
      </c>
    </row>
    <row r="312" s="1" customFormat="1" ht="21" customHeight="1" spans="1:7">
      <c r="A312" s="20">
        <v>308</v>
      </c>
      <c r="B312" s="62" t="s">
        <v>3870</v>
      </c>
      <c r="C312" s="13" t="s">
        <v>3860</v>
      </c>
      <c r="D312" s="18">
        <v>16.14</v>
      </c>
      <c r="E312" s="20">
        <v>75</v>
      </c>
      <c r="F312" s="45">
        <f t="shared" si="4"/>
        <v>1210.5</v>
      </c>
      <c r="G312" s="63"/>
    </row>
    <row r="313" s="1" customFormat="1" ht="21" customHeight="1" spans="1:7">
      <c r="A313" s="20">
        <v>309</v>
      </c>
      <c r="B313" s="62" t="s">
        <v>3871</v>
      </c>
      <c r="C313" s="13" t="s">
        <v>3860</v>
      </c>
      <c r="D313" s="18">
        <v>12.53</v>
      </c>
      <c r="E313" s="20">
        <v>75</v>
      </c>
      <c r="F313" s="45">
        <f t="shared" si="4"/>
        <v>939.75</v>
      </c>
      <c r="G313" s="63"/>
    </row>
    <row r="314" s="1" customFormat="1" ht="21" customHeight="1" spans="1:7">
      <c r="A314" s="20">
        <v>310</v>
      </c>
      <c r="B314" s="62" t="s">
        <v>1188</v>
      </c>
      <c r="C314" s="13" t="s">
        <v>3860</v>
      </c>
      <c r="D314" s="18">
        <v>12.33</v>
      </c>
      <c r="E314" s="20">
        <v>75</v>
      </c>
      <c r="F314" s="45">
        <f t="shared" si="4"/>
        <v>924.75</v>
      </c>
      <c r="G314" s="63"/>
    </row>
    <row r="315" s="1" customFormat="1" ht="21" customHeight="1" spans="1:7">
      <c r="A315" s="20">
        <v>311</v>
      </c>
      <c r="B315" s="62" t="s">
        <v>3872</v>
      </c>
      <c r="C315" s="13" t="s">
        <v>3860</v>
      </c>
      <c r="D315" s="18">
        <v>11.67</v>
      </c>
      <c r="E315" s="20">
        <v>75</v>
      </c>
      <c r="F315" s="45">
        <f t="shared" si="4"/>
        <v>875.25</v>
      </c>
      <c r="G315" s="63"/>
    </row>
    <row r="316" s="1" customFormat="1" ht="21" customHeight="1" spans="1:7">
      <c r="A316" s="20">
        <v>312</v>
      </c>
      <c r="B316" s="62" t="s">
        <v>3873</v>
      </c>
      <c r="C316" s="13" t="s">
        <v>3860</v>
      </c>
      <c r="D316" s="18">
        <v>17.55</v>
      </c>
      <c r="E316" s="20">
        <v>75</v>
      </c>
      <c r="F316" s="45">
        <f t="shared" si="4"/>
        <v>1316.25</v>
      </c>
      <c r="G316" s="63"/>
    </row>
    <row r="317" s="1" customFormat="1" ht="21" customHeight="1" spans="1:7">
      <c r="A317" s="20">
        <v>313</v>
      </c>
      <c r="B317" s="65" t="s">
        <v>3585</v>
      </c>
      <c r="C317" s="13" t="s">
        <v>3860</v>
      </c>
      <c r="D317" s="18">
        <v>24.29</v>
      </c>
      <c r="E317" s="20">
        <v>75</v>
      </c>
      <c r="F317" s="45">
        <f t="shared" si="4"/>
        <v>1821.75</v>
      </c>
      <c r="G317" s="63" t="s">
        <v>3586</v>
      </c>
    </row>
    <row r="318" s="1" customFormat="1" ht="21" customHeight="1" spans="1:7">
      <c r="A318" s="20">
        <v>314</v>
      </c>
      <c r="B318" s="62" t="s">
        <v>3874</v>
      </c>
      <c r="C318" s="13" t="s">
        <v>3860</v>
      </c>
      <c r="D318" s="18">
        <v>8.96</v>
      </c>
      <c r="E318" s="20">
        <v>75</v>
      </c>
      <c r="F318" s="45">
        <f t="shared" si="4"/>
        <v>672</v>
      </c>
      <c r="G318" s="63"/>
    </row>
    <row r="319" s="1" customFormat="1" ht="21" customHeight="1" spans="1:7">
      <c r="A319" s="20">
        <v>315</v>
      </c>
      <c r="B319" s="62" t="s">
        <v>3875</v>
      </c>
      <c r="C319" s="13" t="s">
        <v>3860</v>
      </c>
      <c r="D319" s="18">
        <v>3.41</v>
      </c>
      <c r="E319" s="20">
        <v>75</v>
      </c>
      <c r="F319" s="45">
        <f t="shared" si="4"/>
        <v>255.75</v>
      </c>
      <c r="G319" s="63"/>
    </row>
    <row r="320" s="1" customFormat="1" ht="21" customHeight="1" spans="1:7">
      <c r="A320" s="20">
        <v>316</v>
      </c>
      <c r="B320" s="62" t="s">
        <v>3876</v>
      </c>
      <c r="C320" s="13" t="s">
        <v>3860</v>
      </c>
      <c r="D320" s="18">
        <v>10.79</v>
      </c>
      <c r="E320" s="20">
        <v>75</v>
      </c>
      <c r="F320" s="45">
        <f t="shared" si="4"/>
        <v>809.25</v>
      </c>
      <c r="G320" s="63"/>
    </row>
    <row r="321" s="1" customFormat="1" ht="21" customHeight="1" spans="1:7">
      <c r="A321" s="20">
        <v>317</v>
      </c>
      <c r="B321" s="62" t="s">
        <v>3877</v>
      </c>
      <c r="C321" s="13" t="s">
        <v>3860</v>
      </c>
      <c r="D321" s="18">
        <v>17.6</v>
      </c>
      <c r="E321" s="20">
        <v>75</v>
      </c>
      <c r="F321" s="45">
        <f t="shared" si="4"/>
        <v>1320</v>
      </c>
      <c r="G321" s="63"/>
    </row>
    <row r="322" s="1" customFormat="1" ht="21" customHeight="1" spans="1:7">
      <c r="A322" s="20">
        <v>318</v>
      </c>
      <c r="B322" s="62" t="s">
        <v>225</v>
      </c>
      <c r="C322" s="13" t="s">
        <v>3860</v>
      </c>
      <c r="D322" s="18">
        <v>14.59</v>
      </c>
      <c r="E322" s="20">
        <v>75</v>
      </c>
      <c r="F322" s="45">
        <f t="shared" si="4"/>
        <v>1094.25</v>
      </c>
      <c r="G322" s="63"/>
    </row>
    <row r="323" s="1" customFormat="1" ht="21" customHeight="1" spans="1:7">
      <c r="A323" s="20">
        <v>319</v>
      </c>
      <c r="B323" s="62" t="s">
        <v>3878</v>
      </c>
      <c r="C323" s="13" t="s">
        <v>3860</v>
      </c>
      <c r="D323" s="18">
        <v>16.84</v>
      </c>
      <c r="E323" s="20">
        <v>75</v>
      </c>
      <c r="F323" s="45">
        <f t="shared" si="4"/>
        <v>1263</v>
      </c>
      <c r="G323" s="63"/>
    </row>
    <row r="324" s="1" customFormat="1" ht="21" customHeight="1" spans="1:7">
      <c r="A324" s="20">
        <v>320</v>
      </c>
      <c r="B324" s="62" t="s">
        <v>3879</v>
      </c>
      <c r="C324" s="13" t="s">
        <v>3860</v>
      </c>
      <c r="D324" s="18">
        <v>26.34</v>
      </c>
      <c r="E324" s="20">
        <v>75</v>
      </c>
      <c r="F324" s="45">
        <f t="shared" si="4"/>
        <v>1975.5</v>
      </c>
      <c r="G324" s="63"/>
    </row>
    <row r="325" s="1" customFormat="1" ht="21" customHeight="1" spans="1:7">
      <c r="A325" s="20">
        <v>321</v>
      </c>
      <c r="B325" s="62" t="s">
        <v>3880</v>
      </c>
      <c r="C325" s="13" t="s">
        <v>3860</v>
      </c>
      <c r="D325" s="18">
        <v>13.36</v>
      </c>
      <c r="E325" s="20">
        <v>75</v>
      </c>
      <c r="F325" s="45">
        <f t="shared" ref="F325:F388" si="5">D325*E325</f>
        <v>1002</v>
      </c>
      <c r="G325" s="63"/>
    </row>
    <row r="326" s="1" customFormat="1" ht="21" customHeight="1" spans="1:7">
      <c r="A326" s="20">
        <v>322</v>
      </c>
      <c r="B326" s="62" t="s">
        <v>3881</v>
      </c>
      <c r="C326" s="13" t="s">
        <v>3860</v>
      </c>
      <c r="D326" s="18">
        <v>16.41</v>
      </c>
      <c r="E326" s="20">
        <v>75</v>
      </c>
      <c r="F326" s="45">
        <f t="shared" si="5"/>
        <v>1230.75</v>
      </c>
      <c r="G326" s="63"/>
    </row>
    <row r="327" s="1" customFormat="1" ht="21" customHeight="1" spans="1:7">
      <c r="A327" s="20">
        <v>323</v>
      </c>
      <c r="B327" s="62" t="s">
        <v>3882</v>
      </c>
      <c r="C327" s="13" t="s">
        <v>3860</v>
      </c>
      <c r="D327" s="18">
        <v>10.19</v>
      </c>
      <c r="E327" s="20">
        <v>75</v>
      </c>
      <c r="F327" s="45">
        <f t="shared" si="5"/>
        <v>764.25</v>
      </c>
      <c r="G327" s="63"/>
    </row>
    <row r="328" s="1" customFormat="1" ht="21" customHeight="1" spans="1:7">
      <c r="A328" s="20">
        <v>324</v>
      </c>
      <c r="B328" s="62" t="s">
        <v>3883</v>
      </c>
      <c r="C328" s="13" t="s">
        <v>3860</v>
      </c>
      <c r="D328" s="18">
        <v>6.18</v>
      </c>
      <c r="E328" s="20">
        <v>75</v>
      </c>
      <c r="F328" s="45">
        <f t="shared" si="5"/>
        <v>463.5</v>
      </c>
      <c r="G328" s="63"/>
    </row>
    <row r="329" s="1" customFormat="1" ht="21" customHeight="1" spans="1:7">
      <c r="A329" s="20">
        <v>325</v>
      </c>
      <c r="B329" s="62" t="s">
        <v>3884</v>
      </c>
      <c r="C329" s="13" t="s">
        <v>3860</v>
      </c>
      <c r="D329" s="18">
        <v>20.26</v>
      </c>
      <c r="E329" s="20">
        <v>75</v>
      </c>
      <c r="F329" s="45">
        <f t="shared" si="5"/>
        <v>1519.5</v>
      </c>
      <c r="G329" s="63"/>
    </row>
    <row r="330" s="1" customFormat="1" ht="21" customHeight="1" spans="1:7">
      <c r="A330" s="20">
        <v>326</v>
      </c>
      <c r="B330" s="65" t="s">
        <v>3828</v>
      </c>
      <c r="C330" s="13" t="s">
        <v>3860</v>
      </c>
      <c r="D330" s="18">
        <v>14.05</v>
      </c>
      <c r="E330" s="20">
        <v>75</v>
      </c>
      <c r="F330" s="45">
        <f t="shared" si="5"/>
        <v>1053.75</v>
      </c>
      <c r="G330" s="63" t="s">
        <v>3586</v>
      </c>
    </row>
    <row r="331" s="1" customFormat="1" ht="21" customHeight="1" spans="1:7">
      <c r="A331" s="20">
        <v>327</v>
      </c>
      <c r="B331" s="62" t="s">
        <v>3885</v>
      </c>
      <c r="C331" s="13" t="s">
        <v>3860</v>
      </c>
      <c r="D331" s="18">
        <v>11.91</v>
      </c>
      <c r="E331" s="20">
        <v>75</v>
      </c>
      <c r="F331" s="45">
        <f t="shared" si="5"/>
        <v>893.25</v>
      </c>
      <c r="G331" s="63"/>
    </row>
    <row r="332" s="1" customFormat="1" ht="21" customHeight="1" spans="1:7">
      <c r="A332" s="20">
        <v>328</v>
      </c>
      <c r="B332" s="62" t="s">
        <v>3886</v>
      </c>
      <c r="C332" s="13" t="s">
        <v>3860</v>
      </c>
      <c r="D332" s="18">
        <v>16.36</v>
      </c>
      <c r="E332" s="20">
        <v>75</v>
      </c>
      <c r="F332" s="45">
        <f t="shared" si="5"/>
        <v>1227</v>
      </c>
      <c r="G332" s="63"/>
    </row>
    <row r="333" s="1" customFormat="1" ht="21" customHeight="1" spans="1:7">
      <c r="A333" s="20">
        <v>329</v>
      </c>
      <c r="B333" s="62" t="s">
        <v>3887</v>
      </c>
      <c r="C333" s="13" t="s">
        <v>3860</v>
      </c>
      <c r="D333" s="18">
        <v>11.25</v>
      </c>
      <c r="E333" s="20">
        <v>75</v>
      </c>
      <c r="F333" s="45">
        <f t="shared" si="5"/>
        <v>843.75</v>
      </c>
      <c r="G333" s="63" t="s">
        <v>3888</v>
      </c>
    </row>
    <row r="334" s="1" customFormat="1" ht="21" customHeight="1" spans="1:7">
      <c r="A334" s="20">
        <v>330</v>
      </c>
      <c r="B334" s="62" t="s">
        <v>3889</v>
      </c>
      <c r="C334" s="13" t="s">
        <v>3860</v>
      </c>
      <c r="D334" s="18">
        <v>5.39</v>
      </c>
      <c r="E334" s="20">
        <v>75</v>
      </c>
      <c r="F334" s="45">
        <f t="shared" si="5"/>
        <v>404.25</v>
      </c>
      <c r="G334" s="63"/>
    </row>
    <row r="335" s="1" customFormat="1" ht="21" customHeight="1" spans="1:7">
      <c r="A335" s="20">
        <v>331</v>
      </c>
      <c r="B335" s="62" t="s">
        <v>3890</v>
      </c>
      <c r="C335" s="13" t="s">
        <v>3860</v>
      </c>
      <c r="D335" s="18">
        <v>4.68</v>
      </c>
      <c r="E335" s="20">
        <v>75</v>
      </c>
      <c r="F335" s="45">
        <f t="shared" si="5"/>
        <v>351</v>
      </c>
      <c r="G335" s="63"/>
    </row>
    <row r="336" s="1" customFormat="1" ht="21" customHeight="1" spans="1:7">
      <c r="A336" s="20">
        <v>332</v>
      </c>
      <c r="B336" s="62" t="s">
        <v>3891</v>
      </c>
      <c r="C336" s="13" t="s">
        <v>3860</v>
      </c>
      <c r="D336" s="18">
        <v>4</v>
      </c>
      <c r="E336" s="20">
        <v>75</v>
      </c>
      <c r="F336" s="45">
        <f t="shared" si="5"/>
        <v>300</v>
      </c>
      <c r="G336" s="63"/>
    </row>
    <row r="337" s="1" customFormat="1" ht="21" customHeight="1" spans="1:7">
      <c r="A337" s="20">
        <v>333</v>
      </c>
      <c r="B337" s="62" t="s">
        <v>3892</v>
      </c>
      <c r="C337" s="13" t="s">
        <v>3860</v>
      </c>
      <c r="D337" s="18">
        <v>10.45</v>
      </c>
      <c r="E337" s="20">
        <v>75</v>
      </c>
      <c r="F337" s="45">
        <f t="shared" si="5"/>
        <v>783.75</v>
      </c>
      <c r="G337" s="63"/>
    </row>
    <row r="338" s="1" customFormat="1" ht="21" customHeight="1" spans="1:7">
      <c r="A338" s="20">
        <v>334</v>
      </c>
      <c r="B338" s="62" t="s">
        <v>3893</v>
      </c>
      <c r="C338" s="13" t="s">
        <v>3860</v>
      </c>
      <c r="D338" s="18">
        <v>4.31</v>
      </c>
      <c r="E338" s="20">
        <v>75</v>
      </c>
      <c r="F338" s="45">
        <f t="shared" si="5"/>
        <v>323.25</v>
      </c>
      <c r="G338" s="63"/>
    </row>
    <row r="339" s="1" customFormat="1" ht="21" customHeight="1" spans="1:7">
      <c r="A339" s="20">
        <v>335</v>
      </c>
      <c r="B339" s="62" t="s">
        <v>3894</v>
      </c>
      <c r="C339" s="13" t="s">
        <v>3860</v>
      </c>
      <c r="D339" s="18">
        <v>13.96</v>
      </c>
      <c r="E339" s="20">
        <v>75</v>
      </c>
      <c r="F339" s="45">
        <f t="shared" si="5"/>
        <v>1047</v>
      </c>
      <c r="G339" s="63"/>
    </row>
    <row r="340" s="1" customFormat="1" ht="21" customHeight="1" spans="1:7">
      <c r="A340" s="20">
        <v>336</v>
      </c>
      <c r="B340" s="62" t="s">
        <v>3895</v>
      </c>
      <c r="C340" s="13" t="s">
        <v>3860</v>
      </c>
      <c r="D340" s="18">
        <v>22.23</v>
      </c>
      <c r="E340" s="20">
        <v>75</v>
      </c>
      <c r="F340" s="45">
        <f t="shared" si="5"/>
        <v>1667.25</v>
      </c>
      <c r="G340" s="63" t="s">
        <v>3896</v>
      </c>
    </row>
    <row r="341" s="1" customFormat="1" ht="21" customHeight="1" spans="1:7">
      <c r="A341" s="20">
        <v>337</v>
      </c>
      <c r="B341" s="62" t="s">
        <v>3897</v>
      </c>
      <c r="C341" s="13" t="s">
        <v>3860</v>
      </c>
      <c r="D341" s="18">
        <v>4.11</v>
      </c>
      <c r="E341" s="20">
        <v>75</v>
      </c>
      <c r="F341" s="45">
        <f t="shared" si="5"/>
        <v>308.25</v>
      </c>
      <c r="G341" s="63"/>
    </row>
    <row r="342" s="1" customFormat="1" ht="21" customHeight="1" spans="1:7">
      <c r="A342" s="20">
        <v>338</v>
      </c>
      <c r="B342" s="62" t="s">
        <v>3898</v>
      </c>
      <c r="C342" s="13" t="s">
        <v>3860</v>
      </c>
      <c r="D342" s="18">
        <v>6.25</v>
      </c>
      <c r="E342" s="20">
        <v>75</v>
      </c>
      <c r="F342" s="45">
        <f t="shared" si="5"/>
        <v>468.75</v>
      </c>
      <c r="G342" s="63"/>
    </row>
    <row r="343" s="1" customFormat="1" ht="21" customHeight="1" spans="1:7">
      <c r="A343" s="20">
        <v>339</v>
      </c>
      <c r="B343" s="62" t="s">
        <v>3899</v>
      </c>
      <c r="C343" s="13" t="s">
        <v>3860</v>
      </c>
      <c r="D343" s="18">
        <v>10.77</v>
      </c>
      <c r="E343" s="20">
        <v>75</v>
      </c>
      <c r="F343" s="45">
        <f t="shared" si="5"/>
        <v>807.75</v>
      </c>
      <c r="G343" s="63"/>
    </row>
    <row r="344" s="1" customFormat="1" ht="21" customHeight="1" spans="1:7">
      <c r="A344" s="20">
        <v>340</v>
      </c>
      <c r="B344" s="62" t="s">
        <v>3900</v>
      </c>
      <c r="C344" s="13" t="s">
        <v>3860</v>
      </c>
      <c r="D344" s="18">
        <v>10.58</v>
      </c>
      <c r="E344" s="20">
        <v>75</v>
      </c>
      <c r="F344" s="45">
        <f t="shared" si="5"/>
        <v>793.5</v>
      </c>
      <c r="G344" s="63"/>
    </row>
    <row r="345" s="1" customFormat="1" ht="21" customHeight="1" spans="1:7">
      <c r="A345" s="20">
        <v>341</v>
      </c>
      <c r="B345" s="62" t="s">
        <v>3901</v>
      </c>
      <c r="C345" s="13" t="s">
        <v>3860</v>
      </c>
      <c r="D345" s="18">
        <v>17.84</v>
      </c>
      <c r="E345" s="20">
        <v>75</v>
      </c>
      <c r="F345" s="45">
        <f t="shared" si="5"/>
        <v>1338</v>
      </c>
      <c r="G345" s="63"/>
    </row>
    <row r="346" s="1" customFormat="1" ht="21" customHeight="1" spans="1:7">
      <c r="A346" s="20">
        <v>342</v>
      </c>
      <c r="B346" s="62" t="s">
        <v>3902</v>
      </c>
      <c r="C346" s="13" t="s">
        <v>3860</v>
      </c>
      <c r="D346" s="18">
        <v>4.27</v>
      </c>
      <c r="E346" s="20">
        <v>75</v>
      </c>
      <c r="F346" s="45">
        <f t="shared" si="5"/>
        <v>320.25</v>
      </c>
      <c r="G346" s="63"/>
    </row>
    <row r="347" s="1" customFormat="1" ht="21" customHeight="1" spans="1:7">
      <c r="A347" s="20">
        <v>343</v>
      </c>
      <c r="B347" s="62" t="s">
        <v>3903</v>
      </c>
      <c r="C347" s="13" t="s">
        <v>3860</v>
      </c>
      <c r="D347" s="18">
        <v>2.71</v>
      </c>
      <c r="E347" s="20">
        <v>75</v>
      </c>
      <c r="F347" s="45">
        <f t="shared" si="5"/>
        <v>203.25</v>
      </c>
      <c r="G347" s="63"/>
    </row>
    <row r="348" s="1" customFormat="1" ht="21" customHeight="1" spans="1:7">
      <c r="A348" s="20">
        <v>344</v>
      </c>
      <c r="B348" s="62" t="s">
        <v>3904</v>
      </c>
      <c r="C348" s="13" t="s">
        <v>3860</v>
      </c>
      <c r="D348" s="18">
        <v>3.51</v>
      </c>
      <c r="E348" s="20">
        <v>75</v>
      </c>
      <c r="F348" s="45">
        <f t="shared" si="5"/>
        <v>263.25</v>
      </c>
      <c r="G348" s="63"/>
    </row>
    <row r="349" s="1" customFormat="1" ht="21" customHeight="1" spans="1:7">
      <c r="A349" s="20">
        <v>345</v>
      </c>
      <c r="B349" s="65" t="s">
        <v>3905</v>
      </c>
      <c r="C349" s="13" t="s">
        <v>3860</v>
      </c>
      <c r="D349" s="18">
        <v>13.99</v>
      </c>
      <c r="E349" s="20">
        <v>75</v>
      </c>
      <c r="F349" s="45">
        <f t="shared" si="5"/>
        <v>1049.25</v>
      </c>
      <c r="G349" s="63" t="s">
        <v>3586</v>
      </c>
    </row>
    <row r="350" s="1" customFormat="1" ht="21" customHeight="1" spans="1:7">
      <c r="A350" s="20">
        <v>346</v>
      </c>
      <c r="B350" s="65" t="s">
        <v>3905</v>
      </c>
      <c r="C350" s="13" t="s">
        <v>3860</v>
      </c>
      <c r="D350" s="18">
        <v>11.53</v>
      </c>
      <c r="E350" s="20">
        <v>75</v>
      </c>
      <c r="F350" s="45">
        <f t="shared" si="5"/>
        <v>864.75</v>
      </c>
      <c r="G350" s="63" t="s">
        <v>3586</v>
      </c>
    </row>
    <row r="351" s="1" customFormat="1" ht="21" customHeight="1" spans="1:7">
      <c r="A351" s="20">
        <v>347</v>
      </c>
      <c r="B351" s="62" t="s">
        <v>3906</v>
      </c>
      <c r="C351" s="13" t="s">
        <v>3907</v>
      </c>
      <c r="D351" s="18">
        <v>4.05</v>
      </c>
      <c r="E351" s="20">
        <v>75</v>
      </c>
      <c r="F351" s="45">
        <f t="shared" si="5"/>
        <v>303.75</v>
      </c>
      <c r="G351" s="63"/>
    </row>
    <row r="352" s="1" customFormat="1" ht="21" customHeight="1" spans="1:7">
      <c r="A352" s="20">
        <v>348</v>
      </c>
      <c r="B352" s="62" t="s">
        <v>3908</v>
      </c>
      <c r="C352" s="13" t="s">
        <v>3907</v>
      </c>
      <c r="D352" s="18">
        <v>11.95</v>
      </c>
      <c r="E352" s="20">
        <v>75</v>
      </c>
      <c r="F352" s="45">
        <f t="shared" si="5"/>
        <v>896.25</v>
      </c>
      <c r="G352" s="63"/>
    </row>
    <row r="353" s="1" customFormat="1" ht="21" customHeight="1" spans="1:7">
      <c r="A353" s="20">
        <v>349</v>
      </c>
      <c r="B353" s="62" t="s">
        <v>3909</v>
      </c>
      <c r="C353" s="13" t="s">
        <v>3907</v>
      </c>
      <c r="D353" s="18">
        <v>18.47</v>
      </c>
      <c r="E353" s="20">
        <v>75</v>
      </c>
      <c r="F353" s="45">
        <f t="shared" si="5"/>
        <v>1385.25</v>
      </c>
      <c r="G353" s="63"/>
    </row>
    <row r="354" s="1" customFormat="1" ht="21" customHeight="1" spans="1:7">
      <c r="A354" s="20">
        <v>350</v>
      </c>
      <c r="B354" s="62" t="s">
        <v>3910</v>
      </c>
      <c r="C354" s="13" t="s">
        <v>3907</v>
      </c>
      <c r="D354" s="18">
        <v>10.38</v>
      </c>
      <c r="E354" s="20">
        <v>75</v>
      </c>
      <c r="F354" s="45">
        <f t="shared" si="5"/>
        <v>778.5</v>
      </c>
      <c r="G354" s="63"/>
    </row>
    <row r="355" s="1" customFormat="1" ht="21" customHeight="1" spans="1:7">
      <c r="A355" s="20">
        <v>351</v>
      </c>
      <c r="B355" s="62" t="s">
        <v>3911</v>
      </c>
      <c r="C355" s="13" t="s">
        <v>3907</v>
      </c>
      <c r="D355" s="18">
        <v>14.58</v>
      </c>
      <c r="E355" s="20">
        <v>75</v>
      </c>
      <c r="F355" s="45">
        <f t="shared" si="5"/>
        <v>1093.5</v>
      </c>
      <c r="G355" s="63"/>
    </row>
    <row r="356" s="1" customFormat="1" ht="21" customHeight="1" spans="1:7">
      <c r="A356" s="20">
        <v>352</v>
      </c>
      <c r="B356" s="62" t="s">
        <v>3912</v>
      </c>
      <c r="C356" s="13" t="s">
        <v>3907</v>
      </c>
      <c r="D356" s="18">
        <v>9.2</v>
      </c>
      <c r="E356" s="20">
        <v>75</v>
      </c>
      <c r="F356" s="45">
        <f t="shared" si="5"/>
        <v>690</v>
      </c>
      <c r="G356" s="63"/>
    </row>
    <row r="357" s="1" customFormat="1" ht="21" customHeight="1" spans="1:7">
      <c r="A357" s="20">
        <v>353</v>
      </c>
      <c r="B357" s="62" t="s">
        <v>3913</v>
      </c>
      <c r="C357" s="13" t="s">
        <v>3907</v>
      </c>
      <c r="D357" s="18">
        <v>5.92</v>
      </c>
      <c r="E357" s="20">
        <v>75</v>
      </c>
      <c r="F357" s="45">
        <f t="shared" si="5"/>
        <v>444</v>
      </c>
      <c r="G357" s="63" t="s">
        <v>3914</v>
      </c>
    </row>
    <row r="358" s="1" customFormat="1" ht="21" customHeight="1" spans="1:7">
      <c r="A358" s="20">
        <v>354</v>
      </c>
      <c r="B358" s="62" t="s">
        <v>3915</v>
      </c>
      <c r="C358" s="13" t="s">
        <v>3907</v>
      </c>
      <c r="D358" s="18">
        <v>4.97</v>
      </c>
      <c r="E358" s="20">
        <v>75</v>
      </c>
      <c r="F358" s="45">
        <f t="shared" si="5"/>
        <v>372.75</v>
      </c>
      <c r="G358" s="63"/>
    </row>
    <row r="359" s="1" customFormat="1" ht="21" customHeight="1" spans="1:7">
      <c r="A359" s="20">
        <v>355</v>
      </c>
      <c r="B359" s="62" t="s">
        <v>3916</v>
      </c>
      <c r="C359" s="13" t="s">
        <v>3907</v>
      </c>
      <c r="D359" s="18">
        <v>12.95</v>
      </c>
      <c r="E359" s="20">
        <v>75</v>
      </c>
      <c r="F359" s="45">
        <f t="shared" si="5"/>
        <v>971.25</v>
      </c>
      <c r="G359" s="63"/>
    </row>
    <row r="360" s="1" customFormat="1" ht="21" customHeight="1" spans="1:7">
      <c r="A360" s="20">
        <v>356</v>
      </c>
      <c r="B360" s="62" t="s">
        <v>3917</v>
      </c>
      <c r="C360" s="13" t="s">
        <v>3907</v>
      </c>
      <c r="D360" s="18">
        <v>3.25</v>
      </c>
      <c r="E360" s="20">
        <v>75</v>
      </c>
      <c r="F360" s="45">
        <f t="shared" si="5"/>
        <v>243.75</v>
      </c>
      <c r="G360" s="63"/>
    </row>
    <row r="361" s="1" customFormat="1" ht="21" customHeight="1" spans="1:7">
      <c r="A361" s="20">
        <v>357</v>
      </c>
      <c r="B361" s="62" t="s">
        <v>3918</v>
      </c>
      <c r="C361" s="13" t="s">
        <v>3907</v>
      </c>
      <c r="D361" s="18">
        <v>10.79</v>
      </c>
      <c r="E361" s="20">
        <v>75</v>
      </c>
      <c r="F361" s="45">
        <f t="shared" si="5"/>
        <v>809.25</v>
      </c>
      <c r="G361" s="63" t="s">
        <v>3919</v>
      </c>
    </row>
    <row r="362" s="1" customFormat="1" ht="21" customHeight="1" spans="1:7">
      <c r="A362" s="20">
        <v>358</v>
      </c>
      <c r="B362" s="62" t="s">
        <v>3920</v>
      </c>
      <c r="C362" s="13" t="s">
        <v>3907</v>
      </c>
      <c r="D362" s="18">
        <v>5.36</v>
      </c>
      <c r="E362" s="20">
        <v>75</v>
      </c>
      <c r="F362" s="45">
        <f t="shared" si="5"/>
        <v>402</v>
      </c>
      <c r="G362" s="63"/>
    </row>
    <row r="363" s="1" customFormat="1" ht="21" customHeight="1" spans="1:7">
      <c r="A363" s="20">
        <v>359</v>
      </c>
      <c r="B363" s="62" t="s">
        <v>3921</v>
      </c>
      <c r="C363" s="13" t="s">
        <v>3907</v>
      </c>
      <c r="D363" s="18">
        <v>20.6</v>
      </c>
      <c r="E363" s="20">
        <v>75</v>
      </c>
      <c r="F363" s="45">
        <f t="shared" si="5"/>
        <v>1545</v>
      </c>
      <c r="G363" s="63"/>
    </row>
    <row r="364" s="1" customFormat="1" ht="21" customHeight="1" spans="1:7">
      <c r="A364" s="20">
        <v>360</v>
      </c>
      <c r="B364" s="62" t="s">
        <v>3922</v>
      </c>
      <c r="C364" s="13" t="s">
        <v>3907</v>
      </c>
      <c r="D364" s="18">
        <v>11</v>
      </c>
      <c r="E364" s="20">
        <v>75</v>
      </c>
      <c r="F364" s="45">
        <f t="shared" si="5"/>
        <v>825</v>
      </c>
      <c r="G364" s="63" t="s">
        <v>3923</v>
      </c>
    </row>
    <row r="365" s="1" customFormat="1" ht="21" customHeight="1" spans="1:7">
      <c r="A365" s="20">
        <v>361</v>
      </c>
      <c r="B365" s="62" t="s">
        <v>3548</v>
      </c>
      <c r="C365" s="13" t="s">
        <v>3907</v>
      </c>
      <c r="D365" s="18">
        <v>16.65</v>
      </c>
      <c r="E365" s="20">
        <v>75</v>
      </c>
      <c r="F365" s="45">
        <f t="shared" si="5"/>
        <v>1248.75</v>
      </c>
      <c r="G365" s="63"/>
    </row>
    <row r="366" s="1" customFormat="1" ht="21" customHeight="1" spans="1:7">
      <c r="A366" s="20">
        <v>362</v>
      </c>
      <c r="B366" s="62" t="s">
        <v>3924</v>
      </c>
      <c r="C366" s="13" t="s">
        <v>3907</v>
      </c>
      <c r="D366" s="18">
        <v>2.19</v>
      </c>
      <c r="E366" s="20">
        <v>75</v>
      </c>
      <c r="F366" s="45">
        <f t="shared" si="5"/>
        <v>164.25</v>
      </c>
      <c r="G366" s="63"/>
    </row>
    <row r="367" s="1" customFormat="1" ht="21" customHeight="1" spans="1:7">
      <c r="A367" s="20">
        <v>363</v>
      </c>
      <c r="B367" s="62" t="s">
        <v>3925</v>
      </c>
      <c r="C367" s="13" t="s">
        <v>3907</v>
      </c>
      <c r="D367" s="18">
        <v>8.8</v>
      </c>
      <c r="E367" s="20">
        <v>75</v>
      </c>
      <c r="F367" s="45">
        <f t="shared" si="5"/>
        <v>660</v>
      </c>
      <c r="G367" s="63" t="s">
        <v>3926</v>
      </c>
    </row>
    <row r="368" s="1" customFormat="1" ht="21" customHeight="1" spans="1:7">
      <c r="A368" s="20">
        <v>364</v>
      </c>
      <c r="B368" s="62" t="s">
        <v>3927</v>
      </c>
      <c r="C368" s="13" t="s">
        <v>3907</v>
      </c>
      <c r="D368" s="18">
        <v>11.99</v>
      </c>
      <c r="E368" s="20">
        <v>75</v>
      </c>
      <c r="F368" s="45">
        <f t="shared" si="5"/>
        <v>899.25</v>
      </c>
      <c r="G368" s="63"/>
    </row>
    <row r="369" s="1" customFormat="1" ht="21" customHeight="1" spans="1:7">
      <c r="A369" s="20">
        <v>365</v>
      </c>
      <c r="B369" s="62" t="s">
        <v>3928</v>
      </c>
      <c r="C369" s="13" t="s">
        <v>3907</v>
      </c>
      <c r="D369" s="18">
        <v>6.83</v>
      </c>
      <c r="E369" s="20">
        <v>75</v>
      </c>
      <c r="F369" s="45">
        <f t="shared" si="5"/>
        <v>512.25</v>
      </c>
      <c r="G369" s="63"/>
    </row>
    <row r="370" s="1" customFormat="1" ht="21" customHeight="1" spans="1:7">
      <c r="A370" s="20">
        <v>366</v>
      </c>
      <c r="B370" s="62" t="s">
        <v>3929</v>
      </c>
      <c r="C370" s="13" t="s">
        <v>3907</v>
      </c>
      <c r="D370" s="18">
        <v>19.2</v>
      </c>
      <c r="E370" s="20">
        <v>75</v>
      </c>
      <c r="F370" s="45">
        <f t="shared" si="5"/>
        <v>1440</v>
      </c>
      <c r="G370" s="63"/>
    </row>
    <row r="371" s="1" customFormat="1" ht="21" customHeight="1" spans="1:7">
      <c r="A371" s="20">
        <v>367</v>
      </c>
      <c r="B371" s="62" t="s">
        <v>3930</v>
      </c>
      <c r="C371" s="13" t="s">
        <v>3907</v>
      </c>
      <c r="D371" s="18">
        <v>8</v>
      </c>
      <c r="E371" s="20">
        <v>75</v>
      </c>
      <c r="F371" s="45">
        <f t="shared" si="5"/>
        <v>600</v>
      </c>
      <c r="G371" s="63"/>
    </row>
    <row r="372" s="1" customFormat="1" ht="21" customHeight="1" spans="1:7">
      <c r="A372" s="20">
        <v>368</v>
      </c>
      <c r="B372" s="62" t="s">
        <v>3931</v>
      </c>
      <c r="C372" s="13" t="s">
        <v>3907</v>
      </c>
      <c r="D372" s="18">
        <v>18.15</v>
      </c>
      <c r="E372" s="20">
        <v>75</v>
      </c>
      <c r="F372" s="45">
        <f t="shared" si="5"/>
        <v>1361.25</v>
      </c>
      <c r="G372" s="63"/>
    </row>
    <row r="373" s="1" customFormat="1" ht="21" customHeight="1" spans="1:7">
      <c r="A373" s="20">
        <v>369</v>
      </c>
      <c r="B373" s="62" t="s">
        <v>3932</v>
      </c>
      <c r="C373" s="13" t="s">
        <v>3907</v>
      </c>
      <c r="D373" s="18">
        <v>12.84</v>
      </c>
      <c r="E373" s="20">
        <v>75</v>
      </c>
      <c r="F373" s="45">
        <f t="shared" si="5"/>
        <v>963</v>
      </c>
      <c r="G373" s="63"/>
    </row>
    <row r="374" s="1" customFormat="1" ht="21" customHeight="1" spans="1:7">
      <c r="A374" s="20">
        <v>370</v>
      </c>
      <c r="B374" s="62" t="s">
        <v>3933</v>
      </c>
      <c r="C374" s="13" t="s">
        <v>3907</v>
      </c>
      <c r="D374" s="18">
        <v>4.67</v>
      </c>
      <c r="E374" s="20">
        <v>75</v>
      </c>
      <c r="F374" s="45">
        <f t="shared" si="5"/>
        <v>350.25</v>
      </c>
      <c r="G374" s="63"/>
    </row>
    <row r="375" s="1" customFormat="1" ht="21" customHeight="1" spans="1:7">
      <c r="A375" s="20">
        <v>371</v>
      </c>
      <c r="B375" s="62" t="s">
        <v>3934</v>
      </c>
      <c r="C375" s="13" t="s">
        <v>3907</v>
      </c>
      <c r="D375" s="18">
        <v>6.28</v>
      </c>
      <c r="E375" s="20">
        <v>75</v>
      </c>
      <c r="F375" s="45">
        <f t="shared" si="5"/>
        <v>471</v>
      </c>
      <c r="G375" s="63"/>
    </row>
    <row r="376" s="1" customFormat="1" ht="21" customHeight="1" spans="1:7">
      <c r="A376" s="20">
        <v>372</v>
      </c>
      <c r="B376" s="62" t="s">
        <v>3935</v>
      </c>
      <c r="C376" s="13" t="s">
        <v>3907</v>
      </c>
      <c r="D376" s="18">
        <v>12.71</v>
      </c>
      <c r="E376" s="20">
        <v>75</v>
      </c>
      <c r="F376" s="45">
        <f t="shared" si="5"/>
        <v>953.25</v>
      </c>
      <c r="G376" s="63"/>
    </row>
    <row r="377" s="1" customFormat="1" ht="21" customHeight="1" spans="1:7">
      <c r="A377" s="20">
        <v>373</v>
      </c>
      <c r="B377" s="62" t="s">
        <v>3936</v>
      </c>
      <c r="C377" s="13" t="s">
        <v>3907</v>
      </c>
      <c r="D377" s="18">
        <v>9.13</v>
      </c>
      <c r="E377" s="20">
        <v>75</v>
      </c>
      <c r="F377" s="45">
        <f t="shared" si="5"/>
        <v>684.75</v>
      </c>
      <c r="G377" s="63"/>
    </row>
    <row r="378" s="1" customFormat="1" ht="21" customHeight="1" spans="1:7">
      <c r="A378" s="20">
        <v>374</v>
      </c>
      <c r="B378" s="62" t="s">
        <v>3937</v>
      </c>
      <c r="C378" s="13" t="s">
        <v>3907</v>
      </c>
      <c r="D378" s="18">
        <v>9.31</v>
      </c>
      <c r="E378" s="20">
        <v>75</v>
      </c>
      <c r="F378" s="45">
        <f t="shared" si="5"/>
        <v>698.25</v>
      </c>
      <c r="G378" s="63"/>
    </row>
    <row r="379" s="1" customFormat="1" ht="21" customHeight="1" spans="1:7">
      <c r="A379" s="20">
        <v>375</v>
      </c>
      <c r="B379" s="62" t="s">
        <v>3938</v>
      </c>
      <c r="C379" s="13" t="s">
        <v>3907</v>
      </c>
      <c r="D379" s="18">
        <v>7.12</v>
      </c>
      <c r="E379" s="20">
        <v>75</v>
      </c>
      <c r="F379" s="45">
        <f t="shared" si="5"/>
        <v>534</v>
      </c>
      <c r="G379" s="63"/>
    </row>
    <row r="380" s="1" customFormat="1" ht="21" customHeight="1" spans="1:7">
      <c r="A380" s="20">
        <v>376</v>
      </c>
      <c r="B380" s="62" t="s">
        <v>3939</v>
      </c>
      <c r="C380" s="13" t="s">
        <v>3907</v>
      </c>
      <c r="D380" s="18">
        <v>11.24</v>
      </c>
      <c r="E380" s="20">
        <v>75</v>
      </c>
      <c r="F380" s="45">
        <f t="shared" si="5"/>
        <v>843</v>
      </c>
      <c r="G380" s="63"/>
    </row>
    <row r="381" s="1" customFormat="1" ht="21" customHeight="1" spans="1:7">
      <c r="A381" s="20">
        <v>377</v>
      </c>
      <c r="B381" s="62" t="s">
        <v>3940</v>
      </c>
      <c r="C381" s="13" t="s">
        <v>3907</v>
      </c>
      <c r="D381" s="18">
        <v>12.42</v>
      </c>
      <c r="E381" s="20">
        <v>75</v>
      </c>
      <c r="F381" s="45">
        <f t="shared" si="5"/>
        <v>931.5</v>
      </c>
      <c r="G381" s="63"/>
    </row>
    <row r="382" s="1" customFormat="1" ht="21" customHeight="1" spans="1:7">
      <c r="A382" s="20">
        <v>378</v>
      </c>
      <c r="B382" s="62" t="s">
        <v>3941</v>
      </c>
      <c r="C382" s="13" t="s">
        <v>3907</v>
      </c>
      <c r="D382" s="18">
        <v>17.54</v>
      </c>
      <c r="E382" s="20">
        <v>75</v>
      </c>
      <c r="F382" s="45">
        <f t="shared" si="5"/>
        <v>1315.5</v>
      </c>
      <c r="G382" s="63"/>
    </row>
    <row r="383" s="1" customFormat="1" ht="21" customHeight="1" spans="1:7">
      <c r="A383" s="20">
        <v>379</v>
      </c>
      <c r="B383" s="62" t="s">
        <v>3942</v>
      </c>
      <c r="C383" s="13" t="s">
        <v>3907</v>
      </c>
      <c r="D383" s="18">
        <v>9.51</v>
      </c>
      <c r="E383" s="20">
        <v>75</v>
      </c>
      <c r="F383" s="45">
        <f t="shared" si="5"/>
        <v>713.25</v>
      </c>
      <c r="G383" s="63"/>
    </row>
    <row r="384" s="1" customFormat="1" ht="21" customHeight="1" spans="1:7">
      <c r="A384" s="20">
        <v>380</v>
      </c>
      <c r="B384" s="62" t="s">
        <v>3943</v>
      </c>
      <c r="C384" s="13" t="s">
        <v>3907</v>
      </c>
      <c r="D384" s="18">
        <v>10.71</v>
      </c>
      <c r="E384" s="20">
        <v>75</v>
      </c>
      <c r="F384" s="45">
        <f t="shared" si="5"/>
        <v>803.25</v>
      </c>
      <c r="G384" s="63"/>
    </row>
    <row r="385" s="1" customFormat="1" ht="21" customHeight="1" spans="1:7">
      <c r="A385" s="20">
        <v>381</v>
      </c>
      <c r="B385" s="62" t="s">
        <v>3944</v>
      </c>
      <c r="C385" s="13" t="s">
        <v>3907</v>
      </c>
      <c r="D385" s="18">
        <v>11.23</v>
      </c>
      <c r="E385" s="20">
        <v>75</v>
      </c>
      <c r="F385" s="45">
        <f t="shared" si="5"/>
        <v>842.25</v>
      </c>
      <c r="G385" s="63"/>
    </row>
    <row r="386" s="1" customFormat="1" ht="21" customHeight="1" spans="1:7">
      <c r="A386" s="20">
        <v>382</v>
      </c>
      <c r="B386" s="62" t="s">
        <v>3945</v>
      </c>
      <c r="C386" s="13" t="s">
        <v>3907</v>
      </c>
      <c r="D386" s="18">
        <v>7.32</v>
      </c>
      <c r="E386" s="20">
        <v>75</v>
      </c>
      <c r="F386" s="45">
        <f t="shared" si="5"/>
        <v>549</v>
      </c>
      <c r="G386" s="63"/>
    </row>
    <row r="387" s="1" customFormat="1" ht="21" customHeight="1" spans="1:7">
      <c r="A387" s="20">
        <v>383</v>
      </c>
      <c r="B387" s="62" t="s">
        <v>3946</v>
      </c>
      <c r="C387" s="13" t="s">
        <v>3907</v>
      </c>
      <c r="D387" s="18">
        <v>14.65</v>
      </c>
      <c r="E387" s="20">
        <v>75</v>
      </c>
      <c r="F387" s="45">
        <f t="shared" si="5"/>
        <v>1098.75</v>
      </c>
      <c r="G387" s="63"/>
    </row>
    <row r="388" s="1" customFormat="1" ht="21" customHeight="1" spans="1:7">
      <c r="A388" s="20">
        <v>384</v>
      </c>
      <c r="B388" s="62" t="s">
        <v>3947</v>
      </c>
      <c r="C388" s="13" t="s">
        <v>3907</v>
      </c>
      <c r="D388" s="18">
        <v>11.65</v>
      </c>
      <c r="E388" s="20">
        <v>75</v>
      </c>
      <c r="F388" s="45">
        <f t="shared" si="5"/>
        <v>873.75</v>
      </c>
      <c r="G388" s="63"/>
    </row>
    <row r="389" s="1" customFormat="1" ht="21" customHeight="1" spans="1:7">
      <c r="A389" s="20">
        <v>385</v>
      </c>
      <c r="B389" s="62" t="s">
        <v>3948</v>
      </c>
      <c r="C389" s="13" t="s">
        <v>3907</v>
      </c>
      <c r="D389" s="18">
        <v>10.28</v>
      </c>
      <c r="E389" s="20">
        <v>75</v>
      </c>
      <c r="F389" s="45">
        <f t="shared" ref="F389:F452" si="6">D389*E389</f>
        <v>771</v>
      </c>
      <c r="G389" s="63"/>
    </row>
    <row r="390" s="1" customFormat="1" ht="21" customHeight="1" spans="1:7">
      <c r="A390" s="20">
        <v>386</v>
      </c>
      <c r="B390" s="62" t="s">
        <v>3949</v>
      </c>
      <c r="C390" s="13" t="s">
        <v>3907</v>
      </c>
      <c r="D390" s="18">
        <v>16.32</v>
      </c>
      <c r="E390" s="20">
        <v>75</v>
      </c>
      <c r="F390" s="45">
        <f t="shared" si="6"/>
        <v>1224</v>
      </c>
      <c r="G390" s="63"/>
    </row>
    <row r="391" s="1" customFormat="1" ht="21" customHeight="1" spans="1:7">
      <c r="A391" s="20">
        <v>387</v>
      </c>
      <c r="B391" s="62" t="s">
        <v>3950</v>
      </c>
      <c r="C391" s="13" t="s">
        <v>3907</v>
      </c>
      <c r="D391" s="18">
        <v>14.52</v>
      </c>
      <c r="E391" s="20">
        <v>75</v>
      </c>
      <c r="F391" s="45">
        <f t="shared" si="6"/>
        <v>1089</v>
      </c>
      <c r="G391" s="63"/>
    </row>
    <row r="392" s="1" customFormat="1" ht="21" customHeight="1" spans="1:7">
      <c r="A392" s="20">
        <v>388</v>
      </c>
      <c r="B392" s="62" t="s">
        <v>3951</v>
      </c>
      <c r="C392" s="13" t="s">
        <v>3907</v>
      </c>
      <c r="D392" s="18">
        <v>10.38</v>
      </c>
      <c r="E392" s="20">
        <v>75</v>
      </c>
      <c r="F392" s="45">
        <f t="shared" si="6"/>
        <v>778.5</v>
      </c>
      <c r="G392" s="63"/>
    </row>
    <row r="393" s="1" customFormat="1" ht="21" customHeight="1" spans="1:7">
      <c r="A393" s="20">
        <v>389</v>
      </c>
      <c r="B393" s="62" t="s">
        <v>3952</v>
      </c>
      <c r="C393" s="13" t="s">
        <v>3907</v>
      </c>
      <c r="D393" s="18">
        <v>3.59</v>
      </c>
      <c r="E393" s="20">
        <v>75</v>
      </c>
      <c r="F393" s="45">
        <f t="shared" si="6"/>
        <v>269.25</v>
      </c>
      <c r="G393" s="63"/>
    </row>
    <row r="394" s="1" customFormat="1" ht="21" customHeight="1" spans="1:7">
      <c r="A394" s="20">
        <v>390</v>
      </c>
      <c r="B394" s="62" t="s">
        <v>3953</v>
      </c>
      <c r="C394" s="13" t="s">
        <v>3907</v>
      </c>
      <c r="D394" s="18">
        <v>10.02</v>
      </c>
      <c r="E394" s="20">
        <v>75</v>
      </c>
      <c r="F394" s="45">
        <f t="shared" si="6"/>
        <v>751.5</v>
      </c>
      <c r="G394" s="63"/>
    </row>
    <row r="395" s="1" customFormat="1" ht="21" customHeight="1" spans="1:7">
      <c r="A395" s="20">
        <v>391</v>
      </c>
      <c r="B395" s="62" t="s">
        <v>3954</v>
      </c>
      <c r="C395" s="13" t="s">
        <v>3907</v>
      </c>
      <c r="D395" s="18">
        <v>9.84</v>
      </c>
      <c r="E395" s="20">
        <v>75</v>
      </c>
      <c r="F395" s="45">
        <f t="shared" si="6"/>
        <v>738</v>
      </c>
      <c r="G395" s="63"/>
    </row>
    <row r="396" s="1" customFormat="1" ht="21" customHeight="1" spans="1:7">
      <c r="A396" s="20">
        <v>392</v>
      </c>
      <c r="B396" s="62" t="s">
        <v>3955</v>
      </c>
      <c r="C396" s="13" t="s">
        <v>3907</v>
      </c>
      <c r="D396" s="18">
        <v>16.59</v>
      </c>
      <c r="E396" s="20">
        <v>75</v>
      </c>
      <c r="F396" s="45">
        <f t="shared" si="6"/>
        <v>1244.25</v>
      </c>
      <c r="G396" s="63" t="s">
        <v>3956</v>
      </c>
    </row>
    <row r="397" s="1" customFormat="1" ht="21" customHeight="1" spans="1:7">
      <c r="A397" s="20">
        <v>393</v>
      </c>
      <c r="B397" s="62" t="s">
        <v>3957</v>
      </c>
      <c r="C397" s="13" t="s">
        <v>3907</v>
      </c>
      <c r="D397" s="18">
        <v>15.61</v>
      </c>
      <c r="E397" s="20">
        <v>75</v>
      </c>
      <c r="F397" s="45">
        <f t="shared" si="6"/>
        <v>1170.75</v>
      </c>
      <c r="G397" s="63"/>
    </row>
    <row r="398" s="1" customFormat="1" ht="21" customHeight="1" spans="1:7">
      <c r="A398" s="20">
        <v>394</v>
      </c>
      <c r="B398" s="62" t="s">
        <v>3958</v>
      </c>
      <c r="C398" s="13" t="s">
        <v>3907</v>
      </c>
      <c r="D398" s="18">
        <v>8.33</v>
      </c>
      <c r="E398" s="20">
        <v>75</v>
      </c>
      <c r="F398" s="45">
        <f t="shared" si="6"/>
        <v>624.75</v>
      </c>
      <c r="G398" s="63"/>
    </row>
    <row r="399" s="1" customFormat="1" ht="21" customHeight="1" spans="1:7">
      <c r="A399" s="20">
        <v>395</v>
      </c>
      <c r="B399" s="62" t="s">
        <v>3959</v>
      </c>
      <c r="C399" s="13" t="s">
        <v>3907</v>
      </c>
      <c r="D399" s="18">
        <v>7.49</v>
      </c>
      <c r="E399" s="20">
        <v>75</v>
      </c>
      <c r="F399" s="45">
        <f t="shared" si="6"/>
        <v>561.75</v>
      </c>
      <c r="G399" s="63"/>
    </row>
    <row r="400" s="1" customFormat="1" ht="21" customHeight="1" spans="1:7">
      <c r="A400" s="20">
        <v>396</v>
      </c>
      <c r="B400" s="62" t="s">
        <v>3960</v>
      </c>
      <c r="C400" s="13" t="s">
        <v>3907</v>
      </c>
      <c r="D400" s="18">
        <v>2.84</v>
      </c>
      <c r="E400" s="20">
        <v>75</v>
      </c>
      <c r="F400" s="45">
        <f t="shared" si="6"/>
        <v>213</v>
      </c>
      <c r="G400" s="63"/>
    </row>
    <row r="401" s="1" customFormat="1" ht="21" customHeight="1" spans="1:7">
      <c r="A401" s="20">
        <v>397</v>
      </c>
      <c r="B401" s="62" t="s">
        <v>537</v>
      </c>
      <c r="C401" s="13" t="s">
        <v>3907</v>
      </c>
      <c r="D401" s="18">
        <v>5.31</v>
      </c>
      <c r="E401" s="20">
        <v>75</v>
      </c>
      <c r="F401" s="45">
        <f t="shared" si="6"/>
        <v>398.25</v>
      </c>
      <c r="G401" s="63"/>
    </row>
    <row r="402" s="1" customFormat="1" ht="21" customHeight="1" spans="1:7">
      <c r="A402" s="20">
        <v>398</v>
      </c>
      <c r="B402" s="62" t="s">
        <v>3961</v>
      </c>
      <c r="C402" s="13" t="s">
        <v>3907</v>
      </c>
      <c r="D402" s="18">
        <v>4.66</v>
      </c>
      <c r="E402" s="20">
        <v>75</v>
      </c>
      <c r="F402" s="45">
        <f t="shared" si="6"/>
        <v>349.5</v>
      </c>
      <c r="G402" s="63"/>
    </row>
    <row r="403" s="1" customFormat="1" ht="21" customHeight="1" spans="1:7">
      <c r="A403" s="20">
        <v>399</v>
      </c>
      <c r="B403" s="62" t="s">
        <v>3962</v>
      </c>
      <c r="C403" s="13" t="s">
        <v>3907</v>
      </c>
      <c r="D403" s="18">
        <v>4.12</v>
      </c>
      <c r="E403" s="20">
        <v>75</v>
      </c>
      <c r="F403" s="45">
        <f t="shared" si="6"/>
        <v>309</v>
      </c>
      <c r="G403" s="63"/>
    </row>
    <row r="404" s="1" customFormat="1" ht="21" customHeight="1" spans="1:7">
      <c r="A404" s="20">
        <v>400</v>
      </c>
      <c r="B404" s="62" t="s">
        <v>3963</v>
      </c>
      <c r="C404" s="13" t="s">
        <v>3964</v>
      </c>
      <c r="D404" s="18">
        <v>7.05</v>
      </c>
      <c r="E404" s="20">
        <v>75</v>
      </c>
      <c r="F404" s="45">
        <f t="shared" si="6"/>
        <v>528.75</v>
      </c>
      <c r="G404" s="63"/>
    </row>
    <row r="405" s="1" customFormat="1" ht="21" customHeight="1" spans="1:7">
      <c r="A405" s="20">
        <v>401</v>
      </c>
      <c r="B405" s="62" t="s">
        <v>3965</v>
      </c>
      <c r="C405" s="13" t="s">
        <v>3964</v>
      </c>
      <c r="D405" s="18">
        <v>23.82</v>
      </c>
      <c r="E405" s="20">
        <v>75</v>
      </c>
      <c r="F405" s="45">
        <f t="shared" si="6"/>
        <v>1786.5</v>
      </c>
      <c r="G405" s="63"/>
    </row>
    <row r="406" s="1" customFormat="1" ht="21" customHeight="1" spans="1:7">
      <c r="A406" s="20">
        <v>402</v>
      </c>
      <c r="B406" s="62" t="s">
        <v>3966</v>
      </c>
      <c r="C406" s="13" t="s">
        <v>3964</v>
      </c>
      <c r="D406" s="18">
        <v>7.37</v>
      </c>
      <c r="E406" s="20">
        <v>75</v>
      </c>
      <c r="F406" s="45">
        <f t="shared" si="6"/>
        <v>552.75</v>
      </c>
      <c r="G406" s="63" t="s">
        <v>3967</v>
      </c>
    </row>
    <row r="407" s="1" customFormat="1" ht="21" customHeight="1" spans="1:7">
      <c r="A407" s="20">
        <v>403</v>
      </c>
      <c r="B407" s="62" t="s">
        <v>3968</v>
      </c>
      <c r="C407" s="13" t="s">
        <v>3964</v>
      </c>
      <c r="D407" s="18">
        <v>2.02</v>
      </c>
      <c r="E407" s="20">
        <v>75</v>
      </c>
      <c r="F407" s="45">
        <f t="shared" si="6"/>
        <v>151.5</v>
      </c>
      <c r="G407" s="63"/>
    </row>
    <row r="408" s="1" customFormat="1" ht="21" customHeight="1" spans="1:7">
      <c r="A408" s="20">
        <v>404</v>
      </c>
      <c r="B408" s="62" t="s">
        <v>3969</v>
      </c>
      <c r="C408" s="13" t="s">
        <v>3964</v>
      </c>
      <c r="D408" s="18">
        <v>6.68</v>
      </c>
      <c r="E408" s="20">
        <v>75</v>
      </c>
      <c r="F408" s="45">
        <f t="shared" si="6"/>
        <v>501</v>
      </c>
      <c r="G408" s="63"/>
    </row>
    <row r="409" s="1" customFormat="1" ht="21" customHeight="1" spans="1:7">
      <c r="A409" s="20">
        <v>405</v>
      </c>
      <c r="B409" s="62" t="s">
        <v>3970</v>
      </c>
      <c r="C409" s="13" t="s">
        <v>3964</v>
      </c>
      <c r="D409" s="18">
        <v>12.67</v>
      </c>
      <c r="E409" s="20">
        <v>75</v>
      </c>
      <c r="F409" s="45">
        <f t="shared" si="6"/>
        <v>950.25</v>
      </c>
      <c r="G409" s="63" t="s">
        <v>3971</v>
      </c>
    </row>
    <row r="410" s="1" customFormat="1" ht="21" customHeight="1" spans="1:7">
      <c r="A410" s="20">
        <v>406</v>
      </c>
      <c r="B410" s="62" t="s">
        <v>3972</v>
      </c>
      <c r="C410" s="13" t="s">
        <v>3964</v>
      </c>
      <c r="D410" s="18">
        <v>12.67</v>
      </c>
      <c r="E410" s="20">
        <v>75</v>
      </c>
      <c r="F410" s="45">
        <f t="shared" si="6"/>
        <v>950.25</v>
      </c>
      <c r="G410" s="63"/>
    </row>
    <row r="411" s="1" customFormat="1" ht="21" customHeight="1" spans="1:7">
      <c r="A411" s="20">
        <v>407</v>
      </c>
      <c r="B411" s="62" t="s">
        <v>1820</v>
      </c>
      <c r="C411" s="13" t="s">
        <v>3964</v>
      </c>
      <c r="D411" s="18">
        <v>17.07</v>
      </c>
      <c r="E411" s="20">
        <v>75</v>
      </c>
      <c r="F411" s="45">
        <f t="shared" si="6"/>
        <v>1280.25</v>
      </c>
      <c r="G411" s="63"/>
    </row>
    <row r="412" s="1" customFormat="1" ht="21" customHeight="1" spans="1:7">
      <c r="A412" s="20">
        <v>408</v>
      </c>
      <c r="B412" s="65" t="s">
        <v>3598</v>
      </c>
      <c r="C412" s="13" t="s">
        <v>3964</v>
      </c>
      <c r="D412" s="18">
        <v>5.32</v>
      </c>
      <c r="E412" s="20">
        <v>75</v>
      </c>
      <c r="F412" s="45">
        <f t="shared" si="6"/>
        <v>399</v>
      </c>
      <c r="G412" s="63" t="s">
        <v>3586</v>
      </c>
    </row>
    <row r="413" s="1" customFormat="1" ht="21" customHeight="1" spans="1:7">
      <c r="A413" s="20">
        <v>409</v>
      </c>
      <c r="B413" s="62" t="s">
        <v>529</v>
      </c>
      <c r="C413" s="13" t="s">
        <v>3964</v>
      </c>
      <c r="D413" s="18">
        <v>9.48</v>
      </c>
      <c r="E413" s="20">
        <v>75</v>
      </c>
      <c r="F413" s="45">
        <f t="shared" si="6"/>
        <v>711</v>
      </c>
      <c r="G413" s="63"/>
    </row>
    <row r="414" s="1" customFormat="1" ht="21" customHeight="1" spans="1:7">
      <c r="A414" s="20">
        <v>410</v>
      </c>
      <c r="B414" s="62" t="s">
        <v>3973</v>
      </c>
      <c r="C414" s="13" t="s">
        <v>3964</v>
      </c>
      <c r="D414" s="18">
        <v>10.62</v>
      </c>
      <c r="E414" s="20">
        <v>75</v>
      </c>
      <c r="F414" s="45">
        <f t="shared" si="6"/>
        <v>796.5</v>
      </c>
      <c r="G414" s="63"/>
    </row>
    <row r="415" s="1" customFormat="1" ht="21" customHeight="1" spans="1:7">
      <c r="A415" s="20">
        <v>411</v>
      </c>
      <c r="B415" s="62" t="s">
        <v>3974</v>
      </c>
      <c r="C415" s="13" t="s">
        <v>3964</v>
      </c>
      <c r="D415" s="18">
        <v>6.12</v>
      </c>
      <c r="E415" s="20">
        <v>75</v>
      </c>
      <c r="F415" s="45">
        <f t="shared" si="6"/>
        <v>459</v>
      </c>
      <c r="G415" s="63"/>
    </row>
    <row r="416" s="1" customFormat="1" ht="21" customHeight="1" spans="1:7">
      <c r="A416" s="20">
        <v>412</v>
      </c>
      <c r="B416" s="62" t="s">
        <v>3975</v>
      </c>
      <c r="C416" s="13" t="s">
        <v>3964</v>
      </c>
      <c r="D416" s="18">
        <v>14.65</v>
      </c>
      <c r="E416" s="20">
        <v>75</v>
      </c>
      <c r="F416" s="45">
        <f t="shared" si="6"/>
        <v>1098.75</v>
      </c>
      <c r="G416" s="63"/>
    </row>
    <row r="417" s="1" customFormat="1" ht="21" customHeight="1" spans="1:7">
      <c r="A417" s="20">
        <v>413</v>
      </c>
      <c r="B417" s="62" t="s">
        <v>3976</v>
      </c>
      <c r="C417" s="13" t="s">
        <v>3964</v>
      </c>
      <c r="D417" s="18">
        <v>16.49</v>
      </c>
      <c r="E417" s="20">
        <v>75</v>
      </c>
      <c r="F417" s="45">
        <f t="shared" si="6"/>
        <v>1236.75</v>
      </c>
      <c r="G417" s="63" t="s">
        <v>3977</v>
      </c>
    </row>
    <row r="418" s="1" customFormat="1" ht="21" customHeight="1" spans="1:7">
      <c r="A418" s="20">
        <v>414</v>
      </c>
      <c r="B418" s="62" t="s">
        <v>3978</v>
      </c>
      <c r="C418" s="13" t="s">
        <v>3964</v>
      </c>
      <c r="D418" s="18">
        <v>11.34</v>
      </c>
      <c r="E418" s="20">
        <v>75</v>
      </c>
      <c r="F418" s="45">
        <f t="shared" si="6"/>
        <v>850.5</v>
      </c>
      <c r="G418" s="63"/>
    </row>
    <row r="419" s="1" customFormat="1" ht="21" customHeight="1" spans="1:7">
      <c r="A419" s="20">
        <v>415</v>
      </c>
      <c r="B419" s="62" t="s">
        <v>3979</v>
      </c>
      <c r="C419" s="13" t="s">
        <v>3964</v>
      </c>
      <c r="D419" s="18">
        <v>4.76</v>
      </c>
      <c r="E419" s="20">
        <v>75</v>
      </c>
      <c r="F419" s="45">
        <f t="shared" si="6"/>
        <v>357</v>
      </c>
      <c r="G419" s="63"/>
    </row>
    <row r="420" s="1" customFormat="1" ht="21" customHeight="1" spans="1:7">
      <c r="A420" s="20">
        <v>416</v>
      </c>
      <c r="B420" s="62" t="s">
        <v>3980</v>
      </c>
      <c r="C420" s="13" t="s">
        <v>3964</v>
      </c>
      <c r="D420" s="18">
        <v>17.4</v>
      </c>
      <c r="E420" s="20">
        <v>75</v>
      </c>
      <c r="F420" s="45">
        <f t="shared" si="6"/>
        <v>1305</v>
      </c>
      <c r="G420" s="63"/>
    </row>
    <row r="421" s="1" customFormat="1" ht="21" customHeight="1" spans="1:7">
      <c r="A421" s="20">
        <v>417</v>
      </c>
      <c r="B421" s="62" t="s">
        <v>3981</v>
      </c>
      <c r="C421" s="13" t="s">
        <v>3964</v>
      </c>
      <c r="D421" s="18">
        <v>15.97</v>
      </c>
      <c r="E421" s="20">
        <v>75</v>
      </c>
      <c r="F421" s="45">
        <f t="shared" si="6"/>
        <v>1197.75</v>
      </c>
      <c r="G421" s="63"/>
    </row>
    <row r="422" s="1" customFormat="1" ht="21" customHeight="1" spans="1:7">
      <c r="A422" s="20">
        <v>418</v>
      </c>
      <c r="B422" s="62" t="s">
        <v>3982</v>
      </c>
      <c r="C422" s="13" t="s">
        <v>3964</v>
      </c>
      <c r="D422" s="18">
        <v>15.19</v>
      </c>
      <c r="E422" s="20">
        <v>75</v>
      </c>
      <c r="F422" s="45">
        <f t="shared" si="6"/>
        <v>1139.25</v>
      </c>
      <c r="G422" s="63"/>
    </row>
    <row r="423" s="1" customFormat="1" ht="21" customHeight="1" spans="1:7">
      <c r="A423" s="20">
        <v>419</v>
      </c>
      <c r="B423" s="62" t="s">
        <v>3983</v>
      </c>
      <c r="C423" s="13" t="s">
        <v>3964</v>
      </c>
      <c r="D423" s="18">
        <v>12.75</v>
      </c>
      <c r="E423" s="20">
        <v>75</v>
      </c>
      <c r="F423" s="45">
        <f t="shared" si="6"/>
        <v>956.25</v>
      </c>
      <c r="G423" s="63"/>
    </row>
    <row r="424" s="1" customFormat="1" ht="21" customHeight="1" spans="1:7">
      <c r="A424" s="20">
        <v>420</v>
      </c>
      <c r="B424" s="62" t="s">
        <v>3984</v>
      </c>
      <c r="C424" s="13" t="s">
        <v>3964</v>
      </c>
      <c r="D424" s="18">
        <v>19.66</v>
      </c>
      <c r="E424" s="20">
        <v>75</v>
      </c>
      <c r="F424" s="45">
        <f t="shared" si="6"/>
        <v>1474.5</v>
      </c>
      <c r="G424" s="63"/>
    </row>
    <row r="425" s="1" customFormat="1" ht="21" customHeight="1" spans="1:7">
      <c r="A425" s="20">
        <v>421</v>
      </c>
      <c r="B425" s="62" t="s">
        <v>3985</v>
      </c>
      <c r="C425" s="13" t="s">
        <v>3964</v>
      </c>
      <c r="D425" s="18">
        <v>15.42</v>
      </c>
      <c r="E425" s="20">
        <v>75</v>
      </c>
      <c r="F425" s="45">
        <f t="shared" si="6"/>
        <v>1156.5</v>
      </c>
      <c r="G425" s="63"/>
    </row>
    <row r="426" s="1" customFormat="1" ht="21" customHeight="1" spans="1:7">
      <c r="A426" s="20">
        <v>422</v>
      </c>
      <c r="B426" s="62" t="s">
        <v>3986</v>
      </c>
      <c r="C426" s="13" t="s">
        <v>3964</v>
      </c>
      <c r="D426" s="18">
        <v>4.85</v>
      </c>
      <c r="E426" s="20">
        <v>75</v>
      </c>
      <c r="F426" s="45">
        <f t="shared" si="6"/>
        <v>363.75</v>
      </c>
      <c r="G426" s="63"/>
    </row>
    <row r="427" s="1" customFormat="1" ht="21" customHeight="1" spans="1:7">
      <c r="A427" s="20">
        <v>423</v>
      </c>
      <c r="B427" s="62" t="s">
        <v>1887</v>
      </c>
      <c r="C427" s="13" t="s">
        <v>3964</v>
      </c>
      <c r="D427" s="18">
        <v>7.73</v>
      </c>
      <c r="E427" s="20">
        <v>75</v>
      </c>
      <c r="F427" s="45">
        <f t="shared" si="6"/>
        <v>579.75</v>
      </c>
      <c r="G427" s="63"/>
    </row>
    <row r="428" s="1" customFormat="1" ht="21" customHeight="1" spans="1:7">
      <c r="A428" s="20">
        <v>424</v>
      </c>
      <c r="B428" s="62" t="s">
        <v>3987</v>
      </c>
      <c r="C428" s="13" t="s">
        <v>3964</v>
      </c>
      <c r="D428" s="18">
        <v>20.55</v>
      </c>
      <c r="E428" s="20">
        <v>75</v>
      </c>
      <c r="F428" s="45">
        <f t="shared" si="6"/>
        <v>1541.25</v>
      </c>
      <c r="G428" s="63"/>
    </row>
    <row r="429" s="1" customFormat="1" ht="21" customHeight="1" spans="1:7">
      <c r="A429" s="20">
        <v>425</v>
      </c>
      <c r="B429" s="62" t="s">
        <v>3988</v>
      </c>
      <c r="C429" s="13" t="s">
        <v>3964</v>
      </c>
      <c r="D429" s="18">
        <v>9.13</v>
      </c>
      <c r="E429" s="20">
        <v>75</v>
      </c>
      <c r="F429" s="45">
        <f t="shared" si="6"/>
        <v>684.75</v>
      </c>
      <c r="G429" s="63"/>
    </row>
    <row r="430" s="1" customFormat="1" ht="21" customHeight="1" spans="1:7">
      <c r="A430" s="20">
        <v>426</v>
      </c>
      <c r="B430" s="62" t="s">
        <v>3989</v>
      </c>
      <c r="C430" s="13" t="s">
        <v>3964</v>
      </c>
      <c r="D430" s="18">
        <v>18.86</v>
      </c>
      <c r="E430" s="20">
        <v>75</v>
      </c>
      <c r="F430" s="45">
        <f t="shared" si="6"/>
        <v>1414.5</v>
      </c>
      <c r="G430" s="63"/>
    </row>
    <row r="431" s="1" customFormat="1" ht="21" customHeight="1" spans="1:7">
      <c r="A431" s="20">
        <v>427</v>
      </c>
      <c r="B431" s="62" t="s">
        <v>3990</v>
      </c>
      <c r="C431" s="13" t="s">
        <v>3964</v>
      </c>
      <c r="D431" s="18">
        <v>14.44</v>
      </c>
      <c r="E431" s="20">
        <v>75</v>
      </c>
      <c r="F431" s="45">
        <f t="shared" si="6"/>
        <v>1083</v>
      </c>
      <c r="G431" s="63"/>
    </row>
    <row r="432" s="1" customFormat="1" ht="21" customHeight="1" spans="1:7">
      <c r="A432" s="20">
        <v>428</v>
      </c>
      <c r="B432" s="62" t="s">
        <v>3991</v>
      </c>
      <c r="C432" s="13" t="s">
        <v>3964</v>
      </c>
      <c r="D432" s="18">
        <v>14.16</v>
      </c>
      <c r="E432" s="20">
        <v>75</v>
      </c>
      <c r="F432" s="45">
        <f t="shared" si="6"/>
        <v>1062</v>
      </c>
      <c r="G432" s="63"/>
    </row>
    <row r="433" s="1" customFormat="1" ht="21" customHeight="1" spans="1:7">
      <c r="A433" s="20">
        <v>429</v>
      </c>
      <c r="B433" s="62" t="s">
        <v>3992</v>
      </c>
      <c r="C433" s="13" t="s">
        <v>3964</v>
      </c>
      <c r="D433" s="18">
        <v>18.57</v>
      </c>
      <c r="E433" s="20">
        <v>75</v>
      </c>
      <c r="F433" s="45">
        <f t="shared" si="6"/>
        <v>1392.75</v>
      </c>
      <c r="G433" s="63"/>
    </row>
    <row r="434" s="1" customFormat="1" ht="21" customHeight="1" spans="1:7">
      <c r="A434" s="20">
        <v>430</v>
      </c>
      <c r="B434" s="62" t="s">
        <v>3993</v>
      </c>
      <c r="C434" s="13" t="s">
        <v>3964</v>
      </c>
      <c r="D434" s="18">
        <v>18.83</v>
      </c>
      <c r="E434" s="20">
        <v>75</v>
      </c>
      <c r="F434" s="45">
        <f t="shared" si="6"/>
        <v>1412.25</v>
      </c>
      <c r="G434" s="63" t="s">
        <v>3586</v>
      </c>
    </row>
    <row r="435" s="1" customFormat="1" ht="21" customHeight="1" spans="1:7">
      <c r="A435" s="20">
        <v>431</v>
      </c>
      <c r="B435" s="62" t="s">
        <v>3994</v>
      </c>
      <c r="C435" s="13" t="s">
        <v>3964</v>
      </c>
      <c r="D435" s="18">
        <v>17.28</v>
      </c>
      <c r="E435" s="20">
        <v>75</v>
      </c>
      <c r="F435" s="45">
        <f t="shared" si="6"/>
        <v>1296</v>
      </c>
      <c r="G435" s="63"/>
    </row>
    <row r="436" s="1" customFormat="1" ht="21" customHeight="1" spans="1:7">
      <c r="A436" s="20">
        <v>432</v>
      </c>
      <c r="B436" s="62" t="s">
        <v>3995</v>
      </c>
      <c r="C436" s="13" t="s">
        <v>3964</v>
      </c>
      <c r="D436" s="18">
        <v>10.45</v>
      </c>
      <c r="E436" s="20">
        <v>75</v>
      </c>
      <c r="F436" s="45">
        <f t="shared" si="6"/>
        <v>783.75</v>
      </c>
      <c r="G436" s="63"/>
    </row>
    <row r="437" s="1" customFormat="1" ht="21" customHeight="1" spans="1:7">
      <c r="A437" s="20">
        <v>433</v>
      </c>
      <c r="B437" s="62" t="s">
        <v>3996</v>
      </c>
      <c r="C437" s="13" t="s">
        <v>3964</v>
      </c>
      <c r="D437" s="18">
        <v>3.62</v>
      </c>
      <c r="E437" s="20">
        <v>75</v>
      </c>
      <c r="F437" s="45">
        <f t="shared" si="6"/>
        <v>271.5</v>
      </c>
      <c r="G437" s="63"/>
    </row>
    <row r="438" s="1" customFormat="1" ht="21" customHeight="1" spans="1:7">
      <c r="A438" s="20">
        <v>434</v>
      </c>
      <c r="B438" s="62" t="s">
        <v>3997</v>
      </c>
      <c r="C438" s="13" t="s">
        <v>3964</v>
      </c>
      <c r="D438" s="18">
        <v>14.16</v>
      </c>
      <c r="E438" s="20">
        <v>75</v>
      </c>
      <c r="F438" s="45">
        <f t="shared" si="6"/>
        <v>1062</v>
      </c>
      <c r="G438" s="63"/>
    </row>
    <row r="439" s="1" customFormat="1" ht="21" customHeight="1" spans="1:7">
      <c r="A439" s="20">
        <v>435</v>
      </c>
      <c r="B439" s="62" t="s">
        <v>3998</v>
      </c>
      <c r="C439" s="13" t="s">
        <v>3964</v>
      </c>
      <c r="D439" s="18">
        <v>17.38</v>
      </c>
      <c r="E439" s="20">
        <v>75</v>
      </c>
      <c r="F439" s="45">
        <f t="shared" si="6"/>
        <v>1303.5</v>
      </c>
      <c r="G439" s="63"/>
    </row>
    <row r="440" s="1" customFormat="1" ht="21" customHeight="1" spans="1:7">
      <c r="A440" s="20">
        <v>436</v>
      </c>
      <c r="B440" s="62" t="s">
        <v>3999</v>
      </c>
      <c r="C440" s="13" t="s">
        <v>3964</v>
      </c>
      <c r="D440" s="18">
        <v>17.26</v>
      </c>
      <c r="E440" s="20">
        <v>75</v>
      </c>
      <c r="F440" s="45">
        <f t="shared" si="6"/>
        <v>1294.5</v>
      </c>
      <c r="G440" s="63"/>
    </row>
    <row r="441" s="1" customFormat="1" ht="21" customHeight="1" spans="1:7">
      <c r="A441" s="20">
        <v>437</v>
      </c>
      <c r="B441" s="62" t="s">
        <v>4000</v>
      </c>
      <c r="C441" s="13" t="s">
        <v>3964</v>
      </c>
      <c r="D441" s="18">
        <v>23.01</v>
      </c>
      <c r="E441" s="20">
        <v>75</v>
      </c>
      <c r="F441" s="45">
        <f t="shared" si="6"/>
        <v>1725.75</v>
      </c>
      <c r="G441" s="63"/>
    </row>
    <row r="442" s="1" customFormat="1" ht="21" customHeight="1" spans="1:7">
      <c r="A442" s="20">
        <v>438</v>
      </c>
      <c r="B442" s="62" t="s">
        <v>4001</v>
      </c>
      <c r="C442" s="13" t="s">
        <v>3964</v>
      </c>
      <c r="D442" s="18">
        <v>6.81</v>
      </c>
      <c r="E442" s="20">
        <v>75</v>
      </c>
      <c r="F442" s="45">
        <f t="shared" si="6"/>
        <v>510.75</v>
      </c>
      <c r="G442" s="63"/>
    </row>
    <row r="443" s="1" customFormat="1" ht="21" customHeight="1" spans="1:7">
      <c r="A443" s="20">
        <v>439</v>
      </c>
      <c r="B443" s="62" t="s">
        <v>4002</v>
      </c>
      <c r="C443" s="13" t="s">
        <v>3964</v>
      </c>
      <c r="D443" s="18">
        <v>1.43</v>
      </c>
      <c r="E443" s="20">
        <v>75</v>
      </c>
      <c r="F443" s="45">
        <f t="shared" si="6"/>
        <v>107.25</v>
      </c>
      <c r="G443" s="63"/>
    </row>
    <row r="444" s="1" customFormat="1" ht="21" customHeight="1" spans="1:7">
      <c r="A444" s="20">
        <v>440</v>
      </c>
      <c r="B444" s="62" t="s">
        <v>4003</v>
      </c>
      <c r="C444" s="13" t="s">
        <v>3964</v>
      </c>
      <c r="D444" s="18">
        <v>6.46</v>
      </c>
      <c r="E444" s="20">
        <v>75</v>
      </c>
      <c r="F444" s="45">
        <f t="shared" si="6"/>
        <v>484.5</v>
      </c>
      <c r="G444" s="63"/>
    </row>
    <row r="445" s="1" customFormat="1" ht="21" customHeight="1" spans="1:7">
      <c r="A445" s="20">
        <v>441</v>
      </c>
      <c r="B445" s="62" t="s">
        <v>4004</v>
      </c>
      <c r="C445" s="13" t="s">
        <v>3964</v>
      </c>
      <c r="D445" s="18">
        <v>18.81</v>
      </c>
      <c r="E445" s="20">
        <v>75</v>
      </c>
      <c r="F445" s="45">
        <f t="shared" si="6"/>
        <v>1410.75</v>
      </c>
      <c r="G445" s="63"/>
    </row>
    <row r="446" s="1" customFormat="1" ht="21" customHeight="1" spans="1:7">
      <c r="A446" s="20">
        <v>442</v>
      </c>
      <c r="B446" s="62" t="s">
        <v>1848</v>
      </c>
      <c r="C446" s="13" t="s">
        <v>3964</v>
      </c>
      <c r="D446" s="18">
        <v>11.15</v>
      </c>
      <c r="E446" s="20">
        <v>75</v>
      </c>
      <c r="F446" s="45">
        <f t="shared" si="6"/>
        <v>836.25</v>
      </c>
      <c r="G446" s="63"/>
    </row>
    <row r="447" s="1" customFormat="1" ht="21" customHeight="1" spans="1:7">
      <c r="A447" s="20">
        <v>443</v>
      </c>
      <c r="B447" s="62" t="s">
        <v>1888</v>
      </c>
      <c r="C447" s="13" t="s">
        <v>3964</v>
      </c>
      <c r="D447" s="18">
        <v>6.88</v>
      </c>
      <c r="E447" s="20">
        <v>75</v>
      </c>
      <c r="F447" s="45">
        <f t="shared" si="6"/>
        <v>516</v>
      </c>
      <c r="G447" s="63"/>
    </row>
    <row r="448" s="1" customFormat="1" ht="21" customHeight="1" spans="1:7">
      <c r="A448" s="20">
        <v>444</v>
      </c>
      <c r="B448" s="62" t="s">
        <v>4005</v>
      </c>
      <c r="C448" s="13" t="s">
        <v>3964</v>
      </c>
      <c r="D448" s="18">
        <v>4.82</v>
      </c>
      <c r="E448" s="20">
        <v>75</v>
      </c>
      <c r="F448" s="45">
        <f t="shared" si="6"/>
        <v>361.5</v>
      </c>
      <c r="G448" s="63"/>
    </row>
    <row r="449" s="1" customFormat="1" ht="21" customHeight="1" spans="1:7">
      <c r="A449" s="20">
        <v>445</v>
      </c>
      <c r="B449" s="62" t="s">
        <v>4006</v>
      </c>
      <c r="C449" s="13" t="s">
        <v>3964</v>
      </c>
      <c r="D449" s="18">
        <v>7.29</v>
      </c>
      <c r="E449" s="20">
        <v>75</v>
      </c>
      <c r="F449" s="45">
        <f t="shared" si="6"/>
        <v>546.75</v>
      </c>
      <c r="G449" s="63"/>
    </row>
    <row r="450" s="1" customFormat="1" ht="21" customHeight="1" spans="1:7">
      <c r="A450" s="20">
        <v>446</v>
      </c>
      <c r="B450" s="62" t="s">
        <v>1912</v>
      </c>
      <c r="C450" s="13" t="s">
        <v>3964</v>
      </c>
      <c r="D450" s="18">
        <v>10.76</v>
      </c>
      <c r="E450" s="20">
        <v>75</v>
      </c>
      <c r="F450" s="45">
        <f t="shared" si="6"/>
        <v>807</v>
      </c>
      <c r="G450" s="63"/>
    </row>
    <row r="451" s="1" customFormat="1" ht="21" customHeight="1" spans="1:7">
      <c r="A451" s="20">
        <v>447</v>
      </c>
      <c r="B451" s="62" t="s">
        <v>4007</v>
      </c>
      <c r="C451" s="13" t="s">
        <v>3964</v>
      </c>
      <c r="D451" s="18">
        <v>11.33</v>
      </c>
      <c r="E451" s="20">
        <v>75</v>
      </c>
      <c r="F451" s="45">
        <f t="shared" si="6"/>
        <v>849.75</v>
      </c>
      <c r="G451" s="63"/>
    </row>
    <row r="452" s="1" customFormat="1" ht="21" customHeight="1" spans="1:7">
      <c r="A452" s="20">
        <v>448</v>
      </c>
      <c r="B452" s="62" t="s">
        <v>4008</v>
      </c>
      <c r="C452" s="13" t="s">
        <v>3964</v>
      </c>
      <c r="D452" s="18">
        <v>8.49</v>
      </c>
      <c r="E452" s="20">
        <v>75</v>
      </c>
      <c r="F452" s="45">
        <f t="shared" si="6"/>
        <v>636.75</v>
      </c>
      <c r="G452" s="63"/>
    </row>
    <row r="453" s="1" customFormat="1" ht="21" customHeight="1" spans="1:7">
      <c r="A453" s="20">
        <v>449</v>
      </c>
      <c r="B453" s="62" t="s">
        <v>4009</v>
      </c>
      <c r="C453" s="13" t="s">
        <v>3964</v>
      </c>
      <c r="D453" s="18">
        <v>9.04</v>
      </c>
      <c r="E453" s="20">
        <v>75</v>
      </c>
      <c r="F453" s="45">
        <f t="shared" ref="F453:F516" si="7">D453*E453</f>
        <v>678</v>
      </c>
      <c r="G453" s="63"/>
    </row>
    <row r="454" s="1" customFormat="1" ht="21" customHeight="1" spans="1:7">
      <c r="A454" s="20">
        <v>450</v>
      </c>
      <c r="B454" s="62" t="s">
        <v>4010</v>
      </c>
      <c r="C454" s="13" t="s">
        <v>3964</v>
      </c>
      <c r="D454" s="18">
        <v>20.22</v>
      </c>
      <c r="E454" s="20">
        <v>75</v>
      </c>
      <c r="F454" s="45">
        <f t="shared" si="7"/>
        <v>1516.5</v>
      </c>
      <c r="G454" s="63"/>
    </row>
    <row r="455" s="1" customFormat="1" ht="21" customHeight="1" spans="1:7">
      <c r="A455" s="20">
        <v>451</v>
      </c>
      <c r="B455" s="62" t="s">
        <v>4011</v>
      </c>
      <c r="C455" s="13" t="s">
        <v>3964</v>
      </c>
      <c r="D455" s="18">
        <v>9.22</v>
      </c>
      <c r="E455" s="20">
        <v>75</v>
      </c>
      <c r="F455" s="45">
        <f t="shared" si="7"/>
        <v>691.5</v>
      </c>
      <c r="G455" s="63"/>
    </row>
    <row r="456" s="1" customFormat="1" ht="21" customHeight="1" spans="1:7">
      <c r="A456" s="20">
        <v>452</v>
      </c>
      <c r="B456" s="62" t="s">
        <v>4012</v>
      </c>
      <c r="C456" s="13" t="s">
        <v>3964</v>
      </c>
      <c r="D456" s="18">
        <v>10.49</v>
      </c>
      <c r="E456" s="20">
        <v>75</v>
      </c>
      <c r="F456" s="45">
        <f t="shared" si="7"/>
        <v>786.75</v>
      </c>
      <c r="G456" s="63"/>
    </row>
    <row r="457" s="1" customFormat="1" ht="21" customHeight="1" spans="1:7">
      <c r="A457" s="20">
        <v>453</v>
      </c>
      <c r="B457" s="62" t="s">
        <v>4013</v>
      </c>
      <c r="C457" s="13" t="s">
        <v>3964</v>
      </c>
      <c r="D457" s="18">
        <v>4.54</v>
      </c>
      <c r="E457" s="20">
        <v>75</v>
      </c>
      <c r="F457" s="45">
        <f t="shared" si="7"/>
        <v>340.5</v>
      </c>
      <c r="G457" s="63"/>
    </row>
    <row r="458" s="1" customFormat="1" ht="21" customHeight="1" spans="1:7">
      <c r="A458" s="20">
        <v>454</v>
      </c>
      <c r="B458" s="62" t="s">
        <v>4014</v>
      </c>
      <c r="C458" s="13" t="s">
        <v>3964</v>
      </c>
      <c r="D458" s="18">
        <v>6.91</v>
      </c>
      <c r="E458" s="20">
        <v>75</v>
      </c>
      <c r="F458" s="45">
        <f t="shared" si="7"/>
        <v>518.25</v>
      </c>
      <c r="G458" s="63"/>
    </row>
    <row r="459" s="1" customFormat="1" ht="21" customHeight="1" spans="1:7">
      <c r="A459" s="20">
        <v>455</v>
      </c>
      <c r="B459" s="65" t="s">
        <v>1767</v>
      </c>
      <c r="C459" s="13" t="s">
        <v>3964</v>
      </c>
      <c r="D459" s="18">
        <v>7.36</v>
      </c>
      <c r="E459" s="20">
        <v>75</v>
      </c>
      <c r="F459" s="45">
        <f t="shared" si="7"/>
        <v>552</v>
      </c>
      <c r="G459" s="63" t="s">
        <v>3586</v>
      </c>
    </row>
    <row r="460" s="1" customFormat="1" ht="21" customHeight="1" spans="1:7">
      <c r="A460" s="20">
        <v>456</v>
      </c>
      <c r="B460" s="62" t="s">
        <v>4015</v>
      </c>
      <c r="C460" s="13" t="s">
        <v>3964</v>
      </c>
      <c r="D460" s="13">
        <v>4.55</v>
      </c>
      <c r="E460" s="20">
        <v>75</v>
      </c>
      <c r="F460" s="45">
        <f t="shared" si="7"/>
        <v>341.25</v>
      </c>
      <c r="G460" s="63"/>
    </row>
    <row r="461" s="1" customFormat="1" ht="21" customHeight="1" spans="1:7">
      <c r="A461" s="20">
        <v>457</v>
      </c>
      <c r="B461" s="65" t="s">
        <v>3696</v>
      </c>
      <c r="C461" s="13" t="s">
        <v>3964</v>
      </c>
      <c r="D461" s="18">
        <v>7.29</v>
      </c>
      <c r="E461" s="20">
        <v>75</v>
      </c>
      <c r="F461" s="45">
        <f t="shared" si="7"/>
        <v>546.75</v>
      </c>
      <c r="G461" s="63" t="s">
        <v>3586</v>
      </c>
    </row>
    <row r="462" s="1" customFormat="1" ht="21" customHeight="1" spans="1:7">
      <c r="A462" s="20">
        <v>458</v>
      </c>
      <c r="B462" s="62" t="s">
        <v>4016</v>
      </c>
      <c r="C462" s="13" t="s">
        <v>4017</v>
      </c>
      <c r="D462" s="18">
        <v>9.76</v>
      </c>
      <c r="E462" s="20">
        <v>75</v>
      </c>
      <c r="F462" s="45">
        <f t="shared" si="7"/>
        <v>732</v>
      </c>
      <c r="G462" s="63" t="s">
        <v>4018</v>
      </c>
    </row>
    <row r="463" s="1" customFormat="1" ht="21" customHeight="1" spans="1:7">
      <c r="A463" s="20">
        <v>459</v>
      </c>
      <c r="B463" s="62" t="s">
        <v>4019</v>
      </c>
      <c r="C463" s="13" t="s">
        <v>4017</v>
      </c>
      <c r="D463" s="18">
        <v>11.88</v>
      </c>
      <c r="E463" s="20">
        <v>75</v>
      </c>
      <c r="F463" s="45">
        <f t="shared" si="7"/>
        <v>891</v>
      </c>
      <c r="G463" s="63"/>
    </row>
    <row r="464" s="1" customFormat="1" ht="21" customHeight="1" spans="1:7">
      <c r="A464" s="20">
        <v>460</v>
      </c>
      <c r="B464" s="62" t="s">
        <v>2096</v>
      </c>
      <c r="C464" s="13" t="s">
        <v>4017</v>
      </c>
      <c r="D464" s="18">
        <v>16.84</v>
      </c>
      <c r="E464" s="20">
        <v>75</v>
      </c>
      <c r="F464" s="45">
        <f t="shared" si="7"/>
        <v>1263</v>
      </c>
      <c r="G464" s="63"/>
    </row>
    <row r="465" s="1" customFormat="1" ht="21" customHeight="1" spans="1:7">
      <c r="A465" s="20">
        <v>461</v>
      </c>
      <c r="B465" s="62" t="s">
        <v>4020</v>
      </c>
      <c r="C465" s="13" t="s">
        <v>4017</v>
      </c>
      <c r="D465" s="18">
        <v>8</v>
      </c>
      <c r="E465" s="20">
        <v>75</v>
      </c>
      <c r="F465" s="45">
        <f t="shared" si="7"/>
        <v>600</v>
      </c>
      <c r="G465" s="63"/>
    </row>
    <row r="466" s="1" customFormat="1" ht="21" customHeight="1" spans="1:7">
      <c r="A466" s="20">
        <v>462</v>
      </c>
      <c r="B466" s="62" t="s">
        <v>4021</v>
      </c>
      <c r="C466" s="13" t="s">
        <v>4017</v>
      </c>
      <c r="D466" s="18">
        <v>15.26</v>
      </c>
      <c r="E466" s="20">
        <v>75</v>
      </c>
      <c r="F466" s="45">
        <f t="shared" si="7"/>
        <v>1144.5</v>
      </c>
      <c r="G466" s="63"/>
    </row>
    <row r="467" s="1" customFormat="1" ht="21" customHeight="1" spans="1:7">
      <c r="A467" s="20">
        <v>463</v>
      </c>
      <c r="B467" s="62" t="s">
        <v>4022</v>
      </c>
      <c r="C467" s="13" t="s">
        <v>4017</v>
      </c>
      <c r="D467" s="18">
        <v>11.88</v>
      </c>
      <c r="E467" s="20">
        <v>75</v>
      </c>
      <c r="F467" s="45">
        <f t="shared" si="7"/>
        <v>891</v>
      </c>
      <c r="G467" s="63"/>
    </row>
    <row r="468" s="1" customFormat="1" ht="21" customHeight="1" spans="1:7">
      <c r="A468" s="20">
        <v>464</v>
      </c>
      <c r="B468" s="62" t="s">
        <v>768</v>
      </c>
      <c r="C468" s="13" t="s">
        <v>4017</v>
      </c>
      <c r="D468" s="18">
        <v>9.34</v>
      </c>
      <c r="E468" s="20">
        <v>75</v>
      </c>
      <c r="F468" s="45">
        <f t="shared" si="7"/>
        <v>700.5</v>
      </c>
      <c r="G468" s="63" t="s">
        <v>4023</v>
      </c>
    </row>
    <row r="469" s="1" customFormat="1" ht="21" customHeight="1" spans="1:7">
      <c r="A469" s="20">
        <v>465</v>
      </c>
      <c r="B469" s="62" t="s">
        <v>4024</v>
      </c>
      <c r="C469" s="13" t="s">
        <v>4017</v>
      </c>
      <c r="D469" s="18">
        <v>13.02</v>
      </c>
      <c r="E469" s="20">
        <v>75</v>
      </c>
      <c r="F469" s="45">
        <f t="shared" si="7"/>
        <v>976.5</v>
      </c>
      <c r="G469" s="63"/>
    </row>
    <row r="470" s="1" customFormat="1" ht="21" customHeight="1" spans="1:7">
      <c r="A470" s="20">
        <v>466</v>
      </c>
      <c r="B470" s="62" t="s">
        <v>4025</v>
      </c>
      <c r="C470" s="13" t="s">
        <v>4017</v>
      </c>
      <c r="D470" s="18">
        <v>25.52</v>
      </c>
      <c r="E470" s="20">
        <v>75</v>
      </c>
      <c r="F470" s="45">
        <f t="shared" si="7"/>
        <v>1914</v>
      </c>
      <c r="G470" s="63"/>
    </row>
    <row r="471" s="1" customFormat="1" ht="21" customHeight="1" spans="1:7">
      <c r="A471" s="20">
        <v>467</v>
      </c>
      <c r="B471" s="62" t="s">
        <v>4026</v>
      </c>
      <c r="C471" s="13" t="s">
        <v>4017</v>
      </c>
      <c r="D471" s="18">
        <v>7.78</v>
      </c>
      <c r="E471" s="20">
        <v>75</v>
      </c>
      <c r="F471" s="45">
        <f t="shared" si="7"/>
        <v>583.5</v>
      </c>
      <c r="G471" s="63"/>
    </row>
    <row r="472" s="1" customFormat="1" ht="21" customHeight="1" spans="1:7">
      <c r="A472" s="20">
        <v>468</v>
      </c>
      <c r="B472" s="62" t="s">
        <v>4027</v>
      </c>
      <c r="C472" s="13" t="s">
        <v>4017</v>
      </c>
      <c r="D472" s="18">
        <v>7.02</v>
      </c>
      <c r="E472" s="20">
        <v>75</v>
      </c>
      <c r="F472" s="45">
        <f t="shared" si="7"/>
        <v>526.5</v>
      </c>
      <c r="G472" s="63"/>
    </row>
    <row r="473" s="1" customFormat="1" ht="21" customHeight="1" spans="1:7">
      <c r="A473" s="20">
        <v>469</v>
      </c>
      <c r="B473" s="62" t="s">
        <v>4028</v>
      </c>
      <c r="C473" s="13" t="s">
        <v>4017</v>
      </c>
      <c r="D473" s="18">
        <v>18.73</v>
      </c>
      <c r="E473" s="20">
        <v>75</v>
      </c>
      <c r="F473" s="45">
        <f t="shared" si="7"/>
        <v>1404.75</v>
      </c>
      <c r="G473" s="63"/>
    </row>
    <row r="474" s="1" customFormat="1" ht="21" customHeight="1" spans="1:7">
      <c r="A474" s="20">
        <v>470</v>
      </c>
      <c r="B474" s="62" t="s">
        <v>4029</v>
      </c>
      <c r="C474" s="13" t="s">
        <v>4017</v>
      </c>
      <c r="D474" s="18">
        <v>4.5</v>
      </c>
      <c r="E474" s="20">
        <v>75</v>
      </c>
      <c r="F474" s="45">
        <f t="shared" si="7"/>
        <v>337.5</v>
      </c>
      <c r="G474" s="63"/>
    </row>
    <row r="475" s="1" customFormat="1" ht="21" customHeight="1" spans="1:7">
      <c r="A475" s="20">
        <v>471</v>
      </c>
      <c r="B475" s="62" t="s">
        <v>4030</v>
      </c>
      <c r="C475" s="13" t="s">
        <v>4017</v>
      </c>
      <c r="D475" s="18">
        <v>36.61</v>
      </c>
      <c r="E475" s="20">
        <v>75</v>
      </c>
      <c r="F475" s="45">
        <f t="shared" si="7"/>
        <v>2745.75</v>
      </c>
      <c r="G475" s="63"/>
    </row>
    <row r="476" s="1" customFormat="1" ht="21" customHeight="1" spans="1:7">
      <c r="A476" s="20">
        <v>472</v>
      </c>
      <c r="B476" s="62" t="s">
        <v>4031</v>
      </c>
      <c r="C476" s="13" t="s">
        <v>4017</v>
      </c>
      <c r="D476" s="18">
        <v>14.62</v>
      </c>
      <c r="E476" s="20">
        <v>75</v>
      </c>
      <c r="F476" s="45">
        <f t="shared" si="7"/>
        <v>1096.5</v>
      </c>
      <c r="G476" s="63"/>
    </row>
    <row r="477" s="1" customFormat="1" ht="21" customHeight="1" spans="1:7">
      <c r="A477" s="20">
        <v>473</v>
      </c>
      <c r="B477" s="62" t="s">
        <v>4032</v>
      </c>
      <c r="C477" s="13" t="s">
        <v>4017</v>
      </c>
      <c r="D477" s="18">
        <v>5.71</v>
      </c>
      <c r="E477" s="20">
        <v>75</v>
      </c>
      <c r="F477" s="45">
        <f t="shared" si="7"/>
        <v>428.25</v>
      </c>
      <c r="G477" s="63" t="s">
        <v>4033</v>
      </c>
    </row>
    <row r="478" s="1" customFormat="1" ht="21" customHeight="1" spans="1:7">
      <c r="A478" s="20">
        <v>474</v>
      </c>
      <c r="B478" s="62" t="s">
        <v>4034</v>
      </c>
      <c r="C478" s="13" t="s">
        <v>4017</v>
      </c>
      <c r="D478" s="18">
        <v>10.79</v>
      </c>
      <c r="E478" s="20">
        <v>75</v>
      </c>
      <c r="F478" s="45">
        <f t="shared" si="7"/>
        <v>809.25</v>
      </c>
      <c r="G478" s="63"/>
    </row>
    <row r="479" s="1" customFormat="1" ht="21" customHeight="1" spans="1:7">
      <c r="A479" s="20">
        <v>475</v>
      </c>
      <c r="B479" s="62" t="s">
        <v>4035</v>
      </c>
      <c r="C479" s="13" t="s">
        <v>4017</v>
      </c>
      <c r="D479" s="18">
        <v>31.1</v>
      </c>
      <c r="E479" s="20">
        <v>75</v>
      </c>
      <c r="F479" s="45">
        <f t="shared" si="7"/>
        <v>2332.5</v>
      </c>
      <c r="G479" s="63"/>
    </row>
    <row r="480" s="1" customFormat="1" ht="21" customHeight="1" spans="1:7">
      <c r="A480" s="20">
        <v>476</v>
      </c>
      <c r="B480" s="62" t="s">
        <v>4036</v>
      </c>
      <c r="C480" s="13" t="s">
        <v>4017</v>
      </c>
      <c r="D480" s="18">
        <v>5.47</v>
      </c>
      <c r="E480" s="20">
        <v>75</v>
      </c>
      <c r="F480" s="45">
        <f t="shared" si="7"/>
        <v>410.25</v>
      </c>
      <c r="G480" s="63"/>
    </row>
    <row r="481" s="1" customFormat="1" ht="21" customHeight="1" spans="1:7">
      <c r="A481" s="20">
        <v>477</v>
      </c>
      <c r="B481" s="62" t="s">
        <v>4037</v>
      </c>
      <c r="C481" s="13" t="s">
        <v>4017</v>
      </c>
      <c r="D481" s="18">
        <v>12.59</v>
      </c>
      <c r="E481" s="20">
        <v>75</v>
      </c>
      <c r="F481" s="45">
        <f t="shared" si="7"/>
        <v>944.25</v>
      </c>
      <c r="G481" s="63"/>
    </row>
    <row r="482" s="1" customFormat="1" ht="21" customHeight="1" spans="1:7">
      <c r="A482" s="20">
        <v>478</v>
      </c>
      <c r="B482" s="62" t="s">
        <v>4038</v>
      </c>
      <c r="C482" s="13" t="s">
        <v>4017</v>
      </c>
      <c r="D482" s="18">
        <v>4.8</v>
      </c>
      <c r="E482" s="20">
        <v>75</v>
      </c>
      <c r="F482" s="45">
        <f t="shared" si="7"/>
        <v>360</v>
      </c>
      <c r="G482" s="63" t="s">
        <v>4039</v>
      </c>
    </row>
    <row r="483" s="1" customFormat="1" ht="21" customHeight="1" spans="1:7">
      <c r="A483" s="20">
        <v>479</v>
      </c>
      <c r="B483" s="62" t="s">
        <v>4040</v>
      </c>
      <c r="C483" s="13" t="s">
        <v>4017</v>
      </c>
      <c r="D483" s="18">
        <v>16.3</v>
      </c>
      <c r="E483" s="20">
        <v>75</v>
      </c>
      <c r="F483" s="45">
        <f t="shared" si="7"/>
        <v>1222.5</v>
      </c>
      <c r="G483" s="63" t="s">
        <v>4041</v>
      </c>
    </row>
    <row r="484" s="1" customFormat="1" ht="21" customHeight="1" spans="1:7">
      <c r="A484" s="20">
        <v>480</v>
      </c>
      <c r="B484" s="62" t="s">
        <v>4042</v>
      </c>
      <c r="C484" s="13" t="s">
        <v>4017</v>
      </c>
      <c r="D484" s="18">
        <v>21.15</v>
      </c>
      <c r="E484" s="20">
        <v>75</v>
      </c>
      <c r="F484" s="45">
        <f t="shared" si="7"/>
        <v>1586.25</v>
      </c>
      <c r="G484" s="63"/>
    </row>
    <row r="485" s="1" customFormat="1" ht="21" customHeight="1" spans="1:7">
      <c r="A485" s="20">
        <v>481</v>
      </c>
      <c r="B485" s="62" t="s">
        <v>4043</v>
      </c>
      <c r="C485" s="13" t="s">
        <v>4017</v>
      </c>
      <c r="D485" s="18">
        <v>9.1</v>
      </c>
      <c r="E485" s="20">
        <v>75</v>
      </c>
      <c r="F485" s="45">
        <f t="shared" si="7"/>
        <v>682.5</v>
      </c>
      <c r="G485" s="63"/>
    </row>
    <row r="486" s="1" customFormat="1" ht="21" customHeight="1" spans="1:7">
      <c r="A486" s="20">
        <v>482</v>
      </c>
      <c r="B486" s="62" t="s">
        <v>4044</v>
      </c>
      <c r="C486" s="13" t="s">
        <v>4017</v>
      </c>
      <c r="D486" s="18">
        <v>10.46</v>
      </c>
      <c r="E486" s="20">
        <v>75</v>
      </c>
      <c r="F486" s="45">
        <f t="shared" si="7"/>
        <v>784.5</v>
      </c>
      <c r="G486" s="63"/>
    </row>
    <row r="487" s="1" customFormat="1" ht="21" customHeight="1" spans="1:7">
      <c r="A487" s="20">
        <v>483</v>
      </c>
      <c r="B487" s="62" t="s">
        <v>4045</v>
      </c>
      <c r="C487" s="13" t="s">
        <v>4017</v>
      </c>
      <c r="D487" s="18">
        <v>4.88</v>
      </c>
      <c r="E487" s="20">
        <v>75</v>
      </c>
      <c r="F487" s="45">
        <f t="shared" si="7"/>
        <v>366</v>
      </c>
      <c r="G487" s="63"/>
    </row>
    <row r="488" s="1" customFormat="1" ht="21" customHeight="1" spans="1:7">
      <c r="A488" s="20">
        <v>484</v>
      </c>
      <c r="B488" s="62" t="s">
        <v>2302</v>
      </c>
      <c r="C488" s="13" t="s">
        <v>4017</v>
      </c>
      <c r="D488" s="18">
        <v>26.52</v>
      </c>
      <c r="E488" s="20">
        <v>75</v>
      </c>
      <c r="F488" s="45">
        <f t="shared" si="7"/>
        <v>1989</v>
      </c>
      <c r="G488" s="63"/>
    </row>
    <row r="489" s="1" customFormat="1" ht="21" customHeight="1" spans="1:7">
      <c r="A489" s="20">
        <v>485</v>
      </c>
      <c r="B489" s="62" t="s">
        <v>4046</v>
      </c>
      <c r="C489" s="13" t="s">
        <v>4017</v>
      </c>
      <c r="D489" s="18">
        <v>21.06</v>
      </c>
      <c r="E489" s="20">
        <v>75</v>
      </c>
      <c r="F489" s="45">
        <f t="shared" si="7"/>
        <v>1579.5</v>
      </c>
      <c r="G489" s="63" t="s">
        <v>4047</v>
      </c>
    </row>
    <row r="490" s="1" customFormat="1" ht="21" customHeight="1" spans="1:7">
      <c r="A490" s="20">
        <v>486</v>
      </c>
      <c r="B490" s="62" t="s">
        <v>4048</v>
      </c>
      <c r="C490" s="13" t="s">
        <v>4017</v>
      </c>
      <c r="D490" s="18">
        <v>24.16</v>
      </c>
      <c r="E490" s="20">
        <v>75</v>
      </c>
      <c r="F490" s="45">
        <f t="shared" si="7"/>
        <v>1812</v>
      </c>
      <c r="G490" s="63"/>
    </row>
    <row r="491" s="1" customFormat="1" ht="21" customHeight="1" spans="1:7">
      <c r="A491" s="20">
        <v>487</v>
      </c>
      <c r="B491" s="62" t="s">
        <v>4049</v>
      </c>
      <c r="C491" s="13" t="s">
        <v>4017</v>
      </c>
      <c r="D491" s="18">
        <v>28.21</v>
      </c>
      <c r="E491" s="20">
        <v>75</v>
      </c>
      <c r="F491" s="45">
        <f t="shared" si="7"/>
        <v>2115.75</v>
      </c>
      <c r="G491" s="63"/>
    </row>
    <row r="492" s="1" customFormat="1" ht="21" customHeight="1" spans="1:7">
      <c r="A492" s="20">
        <v>488</v>
      </c>
      <c r="B492" s="65" t="s">
        <v>3993</v>
      </c>
      <c r="C492" s="13" t="s">
        <v>4017</v>
      </c>
      <c r="D492" s="18">
        <v>21.76</v>
      </c>
      <c r="E492" s="20">
        <v>75</v>
      </c>
      <c r="F492" s="45">
        <f t="shared" si="7"/>
        <v>1632</v>
      </c>
      <c r="G492" s="63" t="s">
        <v>3586</v>
      </c>
    </row>
    <row r="493" s="1" customFormat="1" ht="21" customHeight="1" spans="1:7">
      <c r="A493" s="20">
        <v>489</v>
      </c>
      <c r="B493" s="62" t="s">
        <v>4050</v>
      </c>
      <c r="C493" s="13" t="s">
        <v>4017</v>
      </c>
      <c r="D493" s="18">
        <v>18.77</v>
      </c>
      <c r="E493" s="20">
        <v>75</v>
      </c>
      <c r="F493" s="45">
        <f t="shared" si="7"/>
        <v>1407.75</v>
      </c>
      <c r="G493" s="63"/>
    </row>
    <row r="494" s="1" customFormat="1" ht="21" customHeight="1" spans="1:7">
      <c r="A494" s="20">
        <v>490</v>
      </c>
      <c r="B494" s="62" t="s">
        <v>4051</v>
      </c>
      <c r="C494" s="13" t="s">
        <v>4017</v>
      </c>
      <c r="D494" s="18">
        <v>20.49</v>
      </c>
      <c r="E494" s="20">
        <v>75</v>
      </c>
      <c r="F494" s="45">
        <f t="shared" si="7"/>
        <v>1536.75</v>
      </c>
      <c r="G494" s="63"/>
    </row>
    <row r="495" s="1" customFormat="1" ht="21" customHeight="1" spans="1:7">
      <c r="A495" s="20">
        <v>491</v>
      </c>
      <c r="B495" s="62" t="s">
        <v>4052</v>
      </c>
      <c r="C495" s="13" t="s">
        <v>4017</v>
      </c>
      <c r="D495" s="18">
        <v>9.89</v>
      </c>
      <c r="E495" s="20">
        <v>75</v>
      </c>
      <c r="F495" s="45">
        <f t="shared" si="7"/>
        <v>741.75</v>
      </c>
      <c r="G495" s="63"/>
    </row>
    <row r="496" s="1" customFormat="1" ht="21" customHeight="1" spans="1:7">
      <c r="A496" s="20">
        <v>492</v>
      </c>
      <c r="B496" s="62" t="s">
        <v>360</v>
      </c>
      <c r="C496" s="13" t="s">
        <v>4017</v>
      </c>
      <c r="D496" s="18">
        <v>21.38</v>
      </c>
      <c r="E496" s="20">
        <v>75</v>
      </c>
      <c r="F496" s="45">
        <f t="shared" si="7"/>
        <v>1603.5</v>
      </c>
      <c r="G496" s="63"/>
    </row>
    <row r="497" s="1" customFormat="1" ht="21" customHeight="1" spans="1:7">
      <c r="A497" s="20">
        <v>493</v>
      </c>
      <c r="B497" s="62" t="s">
        <v>4053</v>
      </c>
      <c r="C497" s="13" t="s">
        <v>4017</v>
      </c>
      <c r="D497" s="18">
        <v>22.71</v>
      </c>
      <c r="E497" s="20">
        <v>75</v>
      </c>
      <c r="F497" s="45">
        <f t="shared" si="7"/>
        <v>1703.25</v>
      </c>
      <c r="G497" s="63"/>
    </row>
    <row r="498" s="1" customFormat="1" ht="21" customHeight="1" spans="1:7">
      <c r="A498" s="20">
        <v>494</v>
      </c>
      <c r="B498" s="62" t="s">
        <v>4054</v>
      </c>
      <c r="C498" s="13" t="s">
        <v>4017</v>
      </c>
      <c r="D498" s="18">
        <v>25.18</v>
      </c>
      <c r="E498" s="20">
        <v>75</v>
      </c>
      <c r="F498" s="45">
        <f t="shared" si="7"/>
        <v>1888.5</v>
      </c>
      <c r="G498" s="63" t="s">
        <v>4055</v>
      </c>
    </row>
    <row r="499" s="1" customFormat="1" ht="21" customHeight="1" spans="1:7">
      <c r="A499" s="20">
        <v>495</v>
      </c>
      <c r="B499" s="62" t="s">
        <v>4056</v>
      </c>
      <c r="C499" s="13" t="s">
        <v>4017</v>
      </c>
      <c r="D499" s="18">
        <v>11.22</v>
      </c>
      <c r="E499" s="20">
        <v>75</v>
      </c>
      <c r="F499" s="45">
        <f t="shared" si="7"/>
        <v>841.5</v>
      </c>
      <c r="G499" s="63"/>
    </row>
    <row r="500" s="1" customFormat="1" ht="21" customHeight="1" spans="1:7">
      <c r="A500" s="20">
        <v>496</v>
      </c>
      <c r="B500" s="62" t="s">
        <v>4057</v>
      </c>
      <c r="C500" s="13" t="s">
        <v>4017</v>
      </c>
      <c r="D500" s="18">
        <v>18.82</v>
      </c>
      <c r="E500" s="20">
        <v>75</v>
      </c>
      <c r="F500" s="45">
        <f t="shared" si="7"/>
        <v>1411.5</v>
      </c>
      <c r="G500" s="63"/>
    </row>
    <row r="501" s="1" customFormat="1" ht="21" customHeight="1" spans="1:7">
      <c r="A501" s="20">
        <v>497</v>
      </c>
      <c r="B501" s="66" t="s">
        <v>4058</v>
      </c>
      <c r="C501" s="13" t="s">
        <v>4017</v>
      </c>
      <c r="D501" s="19">
        <v>29.86</v>
      </c>
      <c r="E501" s="20">
        <v>75</v>
      </c>
      <c r="F501" s="45">
        <f t="shared" si="7"/>
        <v>2239.5</v>
      </c>
      <c r="G501" s="29" t="s">
        <v>4059</v>
      </c>
    </row>
    <row r="502" s="1" customFormat="1" ht="21" customHeight="1" spans="1:7">
      <c r="A502" s="20">
        <v>498</v>
      </c>
      <c r="B502" s="62" t="s">
        <v>4060</v>
      </c>
      <c r="C502" s="13" t="s">
        <v>4017</v>
      </c>
      <c r="D502" s="18">
        <v>3.43</v>
      </c>
      <c r="E502" s="20">
        <v>75</v>
      </c>
      <c r="F502" s="45">
        <f t="shared" si="7"/>
        <v>257.25</v>
      </c>
      <c r="G502" s="63"/>
    </row>
    <row r="503" s="1" customFormat="1" ht="21" customHeight="1" spans="1:7">
      <c r="A503" s="20">
        <v>499</v>
      </c>
      <c r="B503" s="62" t="s">
        <v>4061</v>
      </c>
      <c r="C503" s="13" t="s">
        <v>4017</v>
      </c>
      <c r="D503" s="18">
        <v>25.57</v>
      </c>
      <c r="E503" s="20">
        <v>75</v>
      </c>
      <c r="F503" s="45">
        <f t="shared" si="7"/>
        <v>1917.75</v>
      </c>
      <c r="G503" s="63"/>
    </row>
    <row r="504" s="1" customFormat="1" ht="21" customHeight="1" spans="1:7">
      <c r="A504" s="20">
        <v>500</v>
      </c>
      <c r="B504" s="62" t="s">
        <v>4062</v>
      </c>
      <c r="C504" s="13" t="s">
        <v>4017</v>
      </c>
      <c r="D504" s="18">
        <v>7.83</v>
      </c>
      <c r="E504" s="20">
        <v>75</v>
      </c>
      <c r="F504" s="45">
        <f t="shared" si="7"/>
        <v>587.25</v>
      </c>
      <c r="G504" s="63"/>
    </row>
    <row r="505" s="1" customFormat="1" ht="21" customHeight="1" spans="1:7">
      <c r="A505" s="20">
        <v>501</v>
      </c>
      <c r="B505" s="62" t="s">
        <v>4063</v>
      </c>
      <c r="C505" s="13" t="s">
        <v>4017</v>
      </c>
      <c r="D505" s="18">
        <v>1.98</v>
      </c>
      <c r="E505" s="20">
        <v>75</v>
      </c>
      <c r="F505" s="45">
        <f t="shared" si="7"/>
        <v>148.5</v>
      </c>
      <c r="G505" s="63"/>
    </row>
    <row r="506" s="1" customFormat="1" ht="21" customHeight="1" spans="1:7">
      <c r="A506" s="20">
        <v>502</v>
      </c>
      <c r="B506" s="62" t="s">
        <v>4064</v>
      </c>
      <c r="C506" s="13" t="s">
        <v>4017</v>
      </c>
      <c r="D506" s="18">
        <v>24.74</v>
      </c>
      <c r="E506" s="20">
        <v>75</v>
      </c>
      <c r="F506" s="45">
        <f t="shared" si="7"/>
        <v>1855.5</v>
      </c>
      <c r="G506" s="63"/>
    </row>
    <row r="507" s="1" customFormat="1" ht="21" customHeight="1" spans="1:7">
      <c r="A507" s="20">
        <v>503</v>
      </c>
      <c r="B507" s="62" t="s">
        <v>4065</v>
      </c>
      <c r="C507" s="13" t="s">
        <v>4017</v>
      </c>
      <c r="D507" s="18">
        <v>14.86</v>
      </c>
      <c r="E507" s="20">
        <v>75</v>
      </c>
      <c r="F507" s="45">
        <f t="shared" si="7"/>
        <v>1114.5</v>
      </c>
      <c r="G507" s="63"/>
    </row>
    <row r="508" s="1" customFormat="1" ht="21" customHeight="1" spans="1:7">
      <c r="A508" s="20">
        <v>504</v>
      </c>
      <c r="B508" s="62" t="s">
        <v>4066</v>
      </c>
      <c r="C508" s="13" t="s">
        <v>4017</v>
      </c>
      <c r="D508" s="18">
        <v>6.26</v>
      </c>
      <c r="E508" s="20">
        <v>75</v>
      </c>
      <c r="F508" s="45">
        <f t="shared" si="7"/>
        <v>469.5</v>
      </c>
      <c r="G508" s="63"/>
    </row>
    <row r="509" s="1" customFormat="1" ht="21" customHeight="1" spans="1:7">
      <c r="A509" s="20">
        <v>505</v>
      </c>
      <c r="B509" s="62" t="s">
        <v>4067</v>
      </c>
      <c r="C509" s="13" t="s">
        <v>4017</v>
      </c>
      <c r="D509" s="18">
        <v>10.72</v>
      </c>
      <c r="E509" s="20">
        <v>75</v>
      </c>
      <c r="F509" s="45">
        <f t="shared" si="7"/>
        <v>804</v>
      </c>
      <c r="G509" s="63"/>
    </row>
    <row r="510" s="1" customFormat="1" ht="21" customHeight="1" spans="1:7">
      <c r="A510" s="20">
        <v>506</v>
      </c>
      <c r="B510" s="62" t="s">
        <v>4068</v>
      </c>
      <c r="C510" s="13" t="s">
        <v>4017</v>
      </c>
      <c r="D510" s="18">
        <v>6.93</v>
      </c>
      <c r="E510" s="20">
        <v>75</v>
      </c>
      <c r="F510" s="45">
        <f t="shared" si="7"/>
        <v>519.75</v>
      </c>
      <c r="G510" s="63"/>
    </row>
    <row r="511" s="1" customFormat="1" ht="21" customHeight="1" spans="1:7">
      <c r="A511" s="20">
        <v>507</v>
      </c>
      <c r="B511" s="62" t="s">
        <v>496</v>
      </c>
      <c r="C511" s="13" t="s">
        <v>4017</v>
      </c>
      <c r="D511" s="18">
        <v>21.3</v>
      </c>
      <c r="E511" s="20">
        <v>75</v>
      </c>
      <c r="F511" s="45">
        <f t="shared" si="7"/>
        <v>1597.5</v>
      </c>
      <c r="G511" s="63"/>
    </row>
    <row r="512" s="1" customFormat="1" ht="21" customHeight="1" spans="1:7">
      <c r="A512" s="20">
        <v>508</v>
      </c>
      <c r="B512" s="62" t="s">
        <v>4069</v>
      </c>
      <c r="C512" s="13" t="s">
        <v>4017</v>
      </c>
      <c r="D512" s="18">
        <v>2.88</v>
      </c>
      <c r="E512" s="20">
        <v>75</v>
      </c>
      <c r="F512" s="45">
        <f t="shared" si="7"/>
        <v>216</v>
      </c>
      <c r="G512" s="63" t="s">
        <v>4070</v>
      </c>
    </row>
    <row r="513" s="1" customFormat="1" ht="21" customHeight="1" spans="1:7">
      <c r="A513" s="20">
        <v>509</v>
      </c>
      <c r="B513" s="62" t="s">
        <v>4071</v>
      </c>
      <c r="C513" s="13" t="s">
        <v>4017</v>
      </c>
      <c r="D513" s="18">
        <v>4.4</v>
      </c>
      <c r="E513" s="20">
        <v>75</v>
      </c>
      <c r="F513" s="45">
        <f t="shared" si="7"/>
        <v>330</v>
      </c>
      <c r="G513" s="63"/>
    </row>
    <row r="514" s="1" customFormat="1" ht="21" customHeight="1" spans="1:7">
      <c r="A514" s="20">
        <v>510</v>
      </c>
      <c r="B514" s="62" t="s">
        <v>4072</v>
      </c>
      <c r="C514" s="13" t="s">
        <v>4017</v>
      </c>
      <c r="D514" s="18">
        <v>3.98</v>
      </c>
      <c r="E514" s="20">
        <v>75</v>
      </c>
      <c r="F514" s="45">
        <f t="shared" si="7"/>
        <v>298.5</v>
      </c>
      <c r="G514" s="63"/>
    </row>
    <row r="515" s="1" customFormat="1" ht="21" customHeight="1" spans="1:7">
      <c r="A515" s="20">
        <v>511</v>
      </c>
      <c r="B515" s="62" t="s">
        <v>4073</v>
      </c>
      <c r="C515" s="13" t="s">
        <v>4017</v>
      </c>
      <c r="D515" s="18">
        <v>21.01</v>
      </c>
      <c r="E515" s="20">
        <v>75</v>
      </c>
      <c r="F515" s="45">
        <f t="shared" si="7"/>
        <v>1575.75</v>
      </c>
      <c r="G515" s="63" t="s">
        <v>4074</v>
      </c>
    </row>
    <row r="516" s="1" customFormat="1" ht="21" customHeight="1" spans="1:7">
      <c r="A516" s="20">
        <v>512</v>
      </c>
      <c r="B516" s="62" t="s">
        <v>4075</v>
      </c>
      <c r="C516" s="13" t="s">
        <v>4017</v>
      </c>
      <c r="D516" s="18">
        <v>2.78</v>
      </c>
      <c r="E516" s="20">
        <v>75</v>
      </c>
      <c r="F516" s="45">
        <f t="shared" si="7"/>
        <v>208.5</v>
      </c>
      <c r="G516" s="63"/>
    </row>
    <row r="517" s="1" customFormat="1" ht="21" customHeight="1" spans="1:7">
      <c r="A517" s="20">
        <v>513</v>
      </c>
      <c r="B517" s="62" t="s">
        <v>4076</v>
      </c>
      <c r="C517" s="13" t="s">
        <v>4017</v>
      </c>
      <c r="D517" s="18">
        <v>9.89</v>
      </c>
      <c r="E517" s="20">
        <v>75</v>
      </c>
      <c r="F517" s="45">
        <f t="shared" ref="F517:F554" si="8">D517*E517</f>
        <v>741.75</v>
      </c>
      <c r="G517" s="63"/>
    </row>
    <row r="518" s="1" customFormat="1" ht="21" customHeight="1" spans="1:7">
      <c r="A518" s="20">
        <v>514</v>
      </c>
      <c r="B518" s="62" t="s">
        <v>4077</v>
      </c>
      <c r="C518" s="13" t="s">
        <v>4017</v>
      </c>
      <c r="D518" s="18">
        <v>0.43</v>
      </c>
      <c r="E518" s="20">
        <v>75</v>
      </c>
      <c r="F518" s="45">
        <f t="shared" si="8"/>
        <v>32.25</v>
      </c>
      <c r="G518" s="63"/>
    </row>
    <row r="519" s="1" customFormat="1" ht="21" customHeight="1" spans="1:7">
      <c r="A519" s="20">
        <v>515</v>
      </c>
      <c r="B519" s="62" t="s">
        <v>4078</v>
      </c>
      <c r="C519" s="13" t="s">
        <v>4017</v>
      </c>
      <c r="D519" s="18">
        <v>13.18</v>
      </c>
      <c r="E519" s="20">
        <v>75</v>
      </c>
      <c r="F519" s="45">
        <f t="shared" si="8"/>
        <v>988.5</v>
      </c>
      <c r="G519" s="63"/>
    </row>
    <row r="520" s="1" customFormat="1" ht="21" customHeight="1" spans="1:7">
      <c r="A520" s="20">
        <v>516</v>
      </c>
      <c r="B520" s="62" t="s">
        <v>4079</v>
      </c>
      <c r="C520" s="13" t="s">
        <v>4017</v>
      </c>
      <c r="D520" s="18">
        <v>13.68</v>
      </c>
      <c r="E520" s="20">
        <v>75</v>
      </c>
      <c r="F520" s="45">
        <f t="shared" si="8"/>
        <v>1026</v>
      </c>
      <c r="G520" s="64" t="s">
        <v>4080</v>
      </c>
    </row>
    <row r="521" s="1" customFormat="1" ht="21" customHeight="1" spans="1:7">
      <c r="A521" s="20">
        <v>517</v>
      </c>
      <c r="B521" s="62" t="s">
        <v>4081</v>
      </c>
      <c r="C521" s="13" t="s">
        <v>4082</v>
      </c>
      <c r="D521" s="18">
        <v>8.07</v>
      </c>
      <c r="E521" s="20">
        <v>75</v>
      </c>
      <c r="F521" s="45">
        <f t="shared" si="8"/>
        <v>605.25</v>
      </c>
      <c r="G521" s="63"/>
    </row>
    <row r="522" s="1" customFormat="1" ht="21" customHeight="1" spans="1:7">
      <c r="A522" s="20">
        <v>518</v>
      </c>
      <c r="B522" s="62" t="s">
        <v>4083</v>
      </c>
      <c r="C522" s="13" t="s">
        <v>4082</v>
      </c>
      <c r="D522" s="18">
        <v>11.6</v>
      </c>
      <c r="E522" s="20">
        <v>75</v>
      </c>
      <c r="F522" s="45">
        <f t="shared" si="8"/>
        <v>870</v>
      </c>
      <c r="G522" s="63"/>
    </row>
    <row r="523" s="1" customFormat="1" ht="21" customHeight="1" spans="1:7">
      <c r="A523" s="20">
        <v>519</v>
      </c>
      <c r="B523" s="62" t="s">
        <v>4084</v>
      </c>
      <c r="C523" s="13" t="s">
        <v>4082</v>
      </c>
      <c r="D523" s="18">
        <v>4.79</v>
      </c>
      <c r="E523" s="20">
        <v>75</v>
      </c>
      <c r="F523" s="45">
        <f t="shared" si="8"/>
        <v>359.25</v>
      </c>
      <c r="G523" s="63"/>
    </row>
    <row r="524" s="1" customFormat="1" ht="21" customHeight="1" spans="1:7">
      <c r="A524" s="20">
        <v>520</v>
      </c>
      <c r="B524" s="62" t="s">
        <v>4085</v>
      </c>
      <c r="C524" s="13" t="s">
        <v>4082</v>
      </c>
      <c r="D524" s="18">
        <v>10.67</v>
      </c>
      <c r="E524" s="20">
        <v>75</v>
      </c>
      <c r="F524" s="45">
        <f t="shared" si="8"/>
        <v>800.25</v>
      </c>
      <c r="G524" s="63"/>
    </row>
    <row r="525" s="1" customFormat="1" ht="21" customHeight="1" spans="1:7">
      <c r="A525" s="20">
        <v>521</v>
      </c>
      <c r="B525" s="62" t="s">
        <v>4086</v>
      </c>
      <c r="C525" s="13" t="s">
        <v>4082</v>
      </c>
      <c r="D525" s="18">
        <v>9.45</v>
      </c>
      <c r="E525" s="20">
        <v>75</v>
      </c>
      <c r="F525" s="45">
        <f t="shared" si="8"/>
        <v>708.75</v>
      </c>
      <c r="G525" s="63"/>
    </row>
    <row r="526" s="1" customFormat="1" ht="21" customHeight="1" spans="1:7">
      <c r="A526" s="20">
        <v>522</v>
      </c>
      <c r="B526" s="62" t="s">
        <v>4087</v>
      </c>
      <c r="C526" s="13" t="s">
        <v>4082</v>
      </c>
      <c r="D526" s="18">
        <v>14.34</v>
      </c>
      <c r="E526" s="20">
        <v>75</v>
      </c>
      <c r="F526" s="45">
        <f t="shared" si="8"/>
        <v>1075.5</v>
      </c>
      <c r="G526" s="63"/>
    </row>
    <row r="527" s="1" customFormat="1" ht="21" customHeight="1" spans="1:7">
      <c r="A527" s="20">
        <v>523</v>
      </c>
      <c r="B527" s="62" t="s">
        <v>4088</v>
      </c>
      <c r="C527" s="13" t="s">
        <v>4082</v>
      </c>
      <c r="D527" s="18">
        <v>7.66</v>
      </c>
      <c r="E527" s="20">
        <v>75</v>
      </c>
      <c r="F527" s="45">
        <f t="shared" si="8"/>
        <v>574.5</v>
      </c>
      <c r="G527" s="63"/>
    </row>
    <row r="528" s="1" customFormat="1" ht="21" customHeight="1" spans="1:7">
      <c r="A528" s="20">
        <v>524</v>
      </c>
      <c r="B528" s="62" t="s">
        <v>4089</v>
      </c>
      <c r="C528" s="13" t="s">
        <v>4082</v>
      </c>
      <c r="D528" s="18">
        <v>8.45</v>
      </c>
      <c r="E528" s="20">
        <v>75</v>
      </c>
      <c r="F528" s="45">
        <f t="shared" si="8"/>
        <v>633.75</v>
      </c>
      <c r="G528" s="63"/>
    </row>
    <row r="529" s="1" customFormat="1" ht="21" customHeight="1" spans="1:7">
      <c r="A529" s="20">
        <v>525</v>
      </c>
      <c r="B529" s="62" t="s">
        <v>4090</v>
      </c>
      <c r="C529" s="13" t="s">
        <v>4082</v>
      </c>
      <c r="D529" s="18">
        <v>0.84</v>
      </c>
      <c r="E529" s="20">
        <v>75</v>
      </c>
      <c r="F529" s="45">
        <f t="shared" si="8"/>
        <v>63</v>
      </c>
      <c r="G529" s="63"/>
    </row>
    <row r="530" s="1" customFormat="1" ht="21" customHeight="1" spans="1:7">
      <c r="A530" s="20">
        <v>526</v>
      </c>
      <c r="B530" s="62" t="s">
        <v>4091</v>
      </c>
      <c r="C530" s="13" t="s">
        <v>4082</v>
      </c>
      <c r="D530" s="18">
        <v>4.6</v>
      </c>
      <c r="E530" s="20">
        <v>75</v>
      </c>
      <c r="F530" s="45">
        <f t="shared" si="8"/>
        <v>345</v>
      </c>
      <c r="G530" s="63"/>
    </row>
    <row r="531" s="1" customFormat="1" ht="21" customHeight="1" spans="1:7">
      <c r="A531" s="20">
        <v>527</v>
      </c>
      <c r="B531" s="62" t="s">
        <v>4092</v>
      </c>
      <c r="C531" s="13" t="s">
        <v>4082</v>
      </c>
      <c r="D531" s="18">
        <v>1.56</v>
      </c>
      <c r="E531" s="20">
        <v>75</v>
      </c>
      <c r="F531" s="45">
        <f t="shared" si="8"/>
        <v>117</v>
      </c>
      <c r="G531" s="63"/>
    </row>
    <row r="532" s="1" customFormat="1" ht="21" customHeight="1" spans="1:7">
      <c r="A532" s="20">
        <v>528</v>
      </c>
      <c r="B532" s="62" t="s">
        <v>4093</v>
      </c>
      <c r="C532" s="13" t="s">
        <v>4082</v>
      </c>
      <c r="D532" s="18">
        <v>17.21</v>
      </c>
      <c r="E532" s="20">
        <v>75</v>
      </c>
      <c r="F532" s="45">
        <f t="shared" si="8"/>
        <v>1290.75</v>
      </c>
      <c r="G532" s="63"/>
    </row>
    <row r="533" s="1" customFormat="1" ht="21" customHeight="1" spans="1:7">
      <c r="A533" s="20">
        <v>529</v>
      </c>
      <c r="B533" s="62" t="s">
        <v>4094</v>
      </c>
      <c r="C533" s="13" t="s">
        <v>4082</v>
      </c>
      <c r="D533" s="18">
        <v>9.09</v>
      </c>
      <c r="E533" s="20">
        <v>75</v>
      </c>
      <c r="F533" s="45">
        <f t="shared" si="8"/>
        <v>681.75</v>
      </c>
      <c r="G533" s="63"/>
    </row>
    <row r="534" s="1" customFormat="1" ht="21" customHeight="1" spans="1:7">
      <c r="A534" s="20">
        <v>530</v>
      </c>
      <c r="B534" s="62" t="s">
        <v>4095</v>
      </c>
      <c r="C534" s="13" t="s">
        <v>4082</v>
      </c>
      <c r="D534" s="18">
        <v>16.17</v>
      </c>
      <c r="E534" s="20">
        <v>75</v>
      </c>
      <c r="F534" s="45">
        <f t="shared" si="8"/>
        <v>1212.75</v>
      </c>
      <c r="G534" s="63" t="s">
        <v>4096</v>
      </c>
    </row>
    <row r="535" s="1" customFormat="1" ht="21" customHeight="1" spans="1:7">
      <c r="A535" s="20">
        <v>531</v>
      </c>
      <c r="B535" s="62" t="s">
        <v>4097</v>
      </c>
      <c r="C535" s="13" t="s">
        <v>4082</v>
      </c>
      <c r="D535" s="18">
        <v>13.03</v>
      </c>
      <c r="E535" s="20">
        <v>75</v>
      </c>
      <c r="F535" s="45">
        <f t="shared" si="8"/>
        <v>977.25</v>
      </c>
      <c r="G535" s="63"/>
    </row>
    <row r="536" s="1" customFormat="1" ht="21" customHeight="1" spans="1:7">
      <c r="A536" s="20">
        <v>532</v>
      </c>
      <c r="B536" s="62" t="s">
        <v>4098</v>
      </c>
      <c r="C536" s="13" t="s">
        <v>4082</v>
      </c>
      <c r="D536" s="18">
        <v>5</v>
      </c>
      <c r="E536" s="20">
        <v>75</v>
      </c>
      <c r="F536" s="45">
        <f t="shared" si="8"/>
        <v>375</v>
      </c>
      <c r="G536" s="63"/>
    </row>
    <row r="537" s="1" customFormat="1" ht="21" customHeight="1" spans="1:7">
      <c r="A537" s="20">
        <v>533</v>
      </c>
      <c r="B537" s="62" t="s">
        <v>4099</v>
      </c>
      <c r="C537" s="13" t="s">
        <v>4082</v>
      </c>
      <c r="D537" s="18">
        <v>20.88</v>
      </c>
      <c r="E537" s="20">
        <v>75</v>
      </c>
      <c r="F537" s="45">
        <f t="shared" si="8"/>
        <v>1566</v>
      </c>
      <c r="G537" s="63" t="s">
        <v>4100</v>
      </c>
    </row>
    <row r="538" s="1" customFormat="1" ht="21" customHeight="1" spans="1:7">
      <c r="A538" s="20">
        <v>534</v>
      </c>
      <c r="B538" s="62" t="s">
        <v>4101</v>
      </c>
      <c r="C538" s="13" t="s">
        <v>4082</v>
      </c>
      <c r="D538" s="18">
        <v>15.68</v>
      </c>
      <c r="E538" s="20">
        <v>75</v>
      </c>
      <c r="F538" s="45">
        <f t="shared" si="8"/>
        <v>1176</v>
      </c>
      <c r="G538" s="63"/>
    </row>
    <row r="539" s="1" customFormat="1" ht="21" customHeight="1" spans="1:7">
      <c r="A539" s="20">
        <v>535</v>
      </c>
      <c r="B539" s="62" t="s">
        <v>4102</v>
      </c>
      <c r="C539" s="13" t="s">
        <v>4082</v>
      </c>
      <c r="D539" s="18">
        <v>24.93</v>
      </c>
      <c r="E539" s="20">
        <v>75</v>
      </c>
      <c r="F539" s="45">
        <f t="shared" si="8"/>
        <v>1869.75</v>
      </c>
      <c r="G539" s="63" t="s">
        <v>4103</v>
      </c>
    </row>
    <row r="540" s="1" customFormat="1" ht="21" customHeight="1" spans="1:7">
      <c r="A540" s="20">
        <v>536</v>
      </c>
      <c r="B540" s="62" t="s">
        <v>4104</v>
      </c>
      <c r="C540" s="13" t="s">
        <v>4082</v>
      </c>
      <c r="D540" s="18">
        <v>7.63</v>
      </c>
      <c r="E540" s="20">
        <v>75</v>
      </c>
      <c r="F540" s="45">
        <f t="shared" si="8"/>
        <v>572.25</v>
      </c>
      <c r="G540" s="63"/>
    </row>
    <row r="541" s="1" customFormat="1" ht="21" customHeight="1" spans="1:7">
      <c r="A541" s="20">
        <v>537</v>
      </c>
      <c r="B541" s="62" t="s">
        <v>4105</v>
      </c>
      <c r="C541" s="13" t="s">
        <v>4082</v>
      </c>
      <c r="D541" s="18">
        <v>12.48</v>
      </c>
      <c r="E541" s="20">
        <v>75</v>
      </c>
      <c r="F541" s="45">
        <f t="shared" si="8"/>
        <v>936</v>
      </c>
      <c r="G541" s="63"/>
    </row>
    <row r="542" s="1" customFormat="1" ht="21" customHeight="1" spans="1:7">
      <c r="A542" s="20">
        <v>538</v>
      </c>
      <c r="B542" s="62" t="s">
        <v>4106</v>
      </c>
      <c r="C542" s="13" t="s">
        <v>4082</v>
      </c>
      <c r="D542" s="18">
        <v>4.02</v>
      </c>
      <c r="E542" s="20">
        <v>75</v>
      </c>
      <c r="F542" s="45">
        <f t="shared" si="8"/>
        <v>301.5</v>
      </c>
      <c r="G542" s="63"/>
    </row>
    <row r="543" s="1" customFormat="1" ht="21" customHeight="1" spans="1:7">
      <c r="A543" s="20">
        <v>539</v>
      </c>
      <c r="B543" s="62" t="s">
        <v>4107</v>
      </c>
      <c r="C543" s="13" t="s">
        <v>4082</v>
      </c>
      <c r="D543" s="18">
        <v>16.31</v>
      </c>
      <c r="E543" s="20">
        <v>75</v>
      </c>
      <c r="F543" s="45">
        <f t="shared" si="8"/>
        <v>1223.25</v>
      </c>
      <c r="G543" s="63"/>
    </row>
    <row r="544" s="1" customFormat="1" ht="21" customHeight="1" spans="1:7">
      <c r="A544" s="20">
        <v>540</v>
      </c>
      <c r="B544" s="62" t="s">
        <v>4108</v>
      </c>
      <c r="C544" s="13" t="s">
        <v>4082</v>
      </c>
      <c r="D544" s="18">
        <v>12.53</v>
      </c>
      <c r="E544" s="20">
        <v>75</v>
      </c>
      <c r="F544" s="45">
        <f t="shared" si="8"/>
        <v>939.75</v>
      </c>
      <c r="G544" s="63"/>
    </row>
    <row r="545" s="1" customFormat="1" ht="21" customHeight="1" spans="1:7">
      <c r="A545" s="20">
        <v>541</v>
      </c>
      <c r="B545" s="62" t="s">
        <v>4109</v>
      </c>
      <c r="C545" s="13" t="s">
        <v>4082</v>
      </c>
      <c r="D545" s="18">
        <v>13.75</v>
      </c>
      <c r="E545" s="20">
        <v>75</v>
      </c>
      <c r="F545" s="45">
        <f t="shared" si="8"/>
        <v>1031.25</v>
      </c>
      <c r="G545" s="67" t="s">
        <v>4110</v>
      </c>
    </row>
    <row r="546" s="1" customFormat="1" ht="21" customHeight="1" spans="1:7">
      <c r="A546" s="20">
        <v>542</v>
      </c>
      <c r="B546" s="62" t="s">
        <v>4111</v>
      </c>
      <c r="C546" s="13" t="s">
        <v>4082</v>
      </c>
      <c r="D546" s="18">
        <v>17.29</v>
      </c>
      <c r="E546" s="20">
        <v>75</v>
      </c>
      <c r="F546" s="45">
        <f t="shared" si="8"/>
        <v>1296.75</v>
      </c>
      <c r="G546" s="63"/>
    </row>
    <row r="547" s="1" customFormat="1" ht="21" customHeight="1" spans="1:7">
      <c r="A547" s="20">
        <v>543</v>
      </c>
      <c r="B547" s="62" t="s">
        <v>4112</v>
      </c>
      <c r="C547" s="13" t="s">
        <v>4082</v>
      </c>
      <c r="D547" s="18">
        <v>21.89</v>
      </c>
      <c r="E547" s="20">
        <v>75</v>
      </c>
      <c r="F547" s="45">
        <f t="shared" si="8"/>
        <v>1641.75</v>
      </c>
      <c r="G547" s="63"/>
    </row>
    <row r="548" s="1" customFormat="1" ht="21" customHeight="1" spans="1:7">
      <c r="A548" s="20">
        <v>544</v>
      </c>
      <c r="B548" s="62" t="s">
        <v>4113</v>
      </c>
      <c r="C548" s="13" t="s">
        <v>4082</v>
      </c>
      <c r="D548" s="18">
        <v>3.77</v>
      </c>
      <c r="E548" s="20">
        <v>75</v>
      </c>
      <c r="F548" s="45">
        <f t="shared" si="8"/>
        <v>282.75</v>
      </c>
      <c r="G548" s="63"/>
    </row>
    <row r="549" s="1" customFormat="1" ht="21" customHeight="1" spans="1:7">
      <c r="A549" s="20">
        <v>545</v>
      </c>
      <c r="B549" s="13" t="s">
        <v>4114</v>
      </c>
      <c r="C549" s="13" t="s">
        <v>4082</v>
      </c>
      <c r="D549" s="18">
        <v>7.4</v>
      </c>
      <c r="E549" s="20">
        <v>75</v>
      </c>
      <c r="F549" s="45">
        <f t="shared" si="8"/>
        <v>555</v>
      </c>
      <c r="G549" s="63"/>
    </row>
    <row r="550" s="1" customFormat="1" ht="21" customHeight="1" spans="1:7">
      <c r="A550" s="20">
        <v>546</v>
      </c>
      <c r="B550" s="13" t="s">
        <v>4115</v>
      </c>
      <c r="C550" s="13" t="s">
        <v>4082</v>
      </c>
      <c r="D550" s="18">
        <v>14.55</v>
      </c>
      <c r="E550" s="20">
        <v>75</v>
      </c>
      <c r="F550" s="45">
        <f t="shared" si="8"/>
        <v>1091.25</v>
      </c>
      <c r="G550" s="63"/>
    </row>
    <row r="551" s="1" customFormat="1" ht="21" customHeight="1" spans="1:7">
      <c r="A551" s="20">
        <v>547</v>
      </c>
      <c r="B551" s="13" t="s">
        <v>4116</v>
      </c>
      <c r="C551" s="13" t="s">
        <v>4082</v>
      </c>
      <c r="D551" s="18">
        <v>17.5</v>
      </c>
      <c r="E551" s="20">
        <v>75</v>
      </c>
      <c r="F551" s="45">
        <f t="shared" si="8"/>
        <v>1312.5</v>
      </c>
      <c r="G551" s="63"/>
    </row>
    <row r="552" s="1" customFormat="1" ht="21" customHeight="1" spans="1:7">
      <c r="A552" s="20">
        <v>548</v>
      </c>
      <c r="B552" s="13" t="s">
        <v>4117</v>
      </c>
      <c r="C552" s="13" t="s">
        <v>4082</v>
      </c>
      <c r="D552" s="18">
        <v>11.27</v>
      </c>
      <c r="E552" s="20">
        <v>75</v>
      </c>
      <c r="F552" s="45">
        <f t="shared" si="8"/>
        <v>845.25</v>
      </c>
      <c r="G552" s="63"/>
    </row>
    <row r="553" s="1" customFormat="1" ht="21" customHeight="1" spans="1:7">
      <c r="A553" s="20">
        <v>549</v>
      </c>
      <c r="B553" s="13" t="s">
        <v>4118</v>
      </c>
      <c r="C553" s="13" t="s">
        <v>4082</v>
      </c>
      <c r="D553" s="18">
        <v>10.4</v>
      </c>
      <c r="E553" s="20">
        <v>75</v>
      </c>
      <c r="F553" s="45">
        <f t="shared" si="8"/>
        <v>780</v>
      </c>
      <c r="G553" s="63"/>
    </row>
    <row r="554" s="1" customFormat="1" ht="21" customHeight="1" spans="1:7">
      <c r="A554" s="20">
        <v>550</v>
      </c>
      <c r="B554" s="13" t="s">
        <v>4119</v>
      </c>
      <c r="C554" s="13" t="s">
        <v>4082</v>
      </c>
      <c r="D554" s="18">
        <v>16.16</v>
      </c>
      <c r="E554" s="20">
        <v>75</v>
      </c>
      <c r="F554" s="45">
        <f t="shared" si="8"/>
        <v>1212</v>
      </c>
      <c r="G554" s="63"/>
    </row>
  </sheetData>
  <mergeCells count="3">
    <mergeCell ref="A1:G1"/>
    <mergeCell ref="A2:G2"/>
    <mergeCell ref="A4:B4"/>
  </mergeCells>
  <conditionalFormatting sqref="B111">
    <cfRule type="duplicateValues" dxfId="0" priority="2" stopIfTrue="1"/>
  </conditionalFormatting>
  <conditionalFormatting sqref="B248">
    <cfRule type="duplicateValues" dxfId="0" priority="1" stopIfTrue="1"/>
  </conditionalFormatting>
  <conditionalFormatting sqref="B5:B110 B493:B554 B462:B491 B460 B413:B458 B351:B411 B331:B348 B318:B329 B312:B316 B278:B310 B249:B276 B120:B247 B112:B118">
    <cfRule type="duplicateValues" dxfId="0" priority="3" stopIfTrue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2"/>
  <sheetViews>
    <sheetView workbookViewId="0">
      <selection activeCell="C4" sqref="C4"/>
    </sheetView>
  </sheetViews>
  <sheetFormatPr defaultColWidth="9" defaultRowHeight="13.5" outlineLevelCol="7"/>
  <cols>
    <col min="1" max="1" width="5.44166666666667" style="34" customWidth="1"/>
    <col min="2" max="2" width="14.375" style="35" customWidth="1"/>
    <col min="3" max="5" width="18.5" style="1" customWidth="1"/>
    <col min="6" max="6" width="20.625" style="4" customWidth="1"/>
    <col min="7" max="7" width="24.25" style="36" customWidth="1"/>
    <col min="8" max="16384" width="9" style="1"/>
  </cols>
  <sheetData>
    <row r="1" s="1" customFormat="1" ht="37" customHeight="1" spans="1:7">
      <c r="A1" s="37" t="s">
        <v>4120</v>
      </c>
      <c r="B1" s="37"/>
      <c r="C1" s="37"/>
      <c r="D1" s="37"/>
      <c r="E1" s="37"/>
      <c r="F1" s="38"/>
      <c r="G1" s="39"/>
    </row>
    <row r="2" s="1" customFormat="1" ht="21" customHeight="1" spans="1:7">
      <c r="A2" s="40" t="s">
        <v>4121</v>
      </c>
      <c r="B2" s="41"/>
      <c r="C2" s="40"/>
      <c r="D2" s="40"/>
      <c r="E2" s="40"/>
      <c r="F2" s="42"/>
      <c r="G2" s="41"/>
    </row>
    <row r="3" s="32" customFormat="1" ht="21" customHeight="1" spans="1:8">
      <c r="A3" s="13" t="s">
        <v>2</v>
      </c>
      <c r="B3" s="18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  <c r="H3" s="43"/>
    </row>
    <row r="4" s="32" customFormat="1" ht="19" customHeight="1" spans="1:8">
      <c r="A4" s="15" t="s">
        <v>9</v>
      </c>
      <c r="B4" s="16"/>
      <c r="C4" s="13"/>
      <c r="D4" s="13">
        <f>SUM(D5:D469)</f>
        <v>1324.63</v>
      </c>
      <c r="E4" s="13">
        <v>75</v>
      </c>
      <c r="F4" s="14">
        <f>SUM(F5:F469)</f>
        <v>99347.25</v>
      </c>
      <c r="G4" s="13"/>
      <c r="H4" s="43"/>
    </row>
    <row r="5" s="3" customFormat="1" ht="21" customHeight="1" spans="1:8">
      <c r="A5" s="20">
        <v>1</v>
      </c>
      <c r="B5" s="19" t="s">
        <v>1912</v>
      </c>
      <c r="C5" s="19" t="s">
        <v>4122</v>
      </c>
      <c r="D5" s="44">
        <v>1.5</v>
      </c>
      <c r="E5" s="20">
        <f t="shared" ref="E5:E68" si="0">75</f>
        <v>75</v>
      </c>
      <c r="F5" s="45">
        <f t="shared" ref="F5:F68" si="1">D5*E5</f>
        <v>112.5</v>
      </c>
      <c r="G5" s="46"/>
      <c r="H5" s="47"/>
    </row>
    <row r="6" s="3" customFormat="1" ht="21" customHeight="1" spans="1:8">
      <c r="A6" s="20">
        <v>2</v>
      </c>
      <c r="B6" s="19" t="s">
        <v>4123</v>
      </c>
      <c r="C6" s="19" t="s">
        <v>4124</v>
      </c>
      <c r="D6" s="44">
        <v>0.56</v>
      </c>
      <c r="E6" s="20">
        <f t="shared" si="0"/>
        <v>75</v>
      </c>
      <c r="F6" s="45">
        <f t="shared" si="1"/>
        <v>42</v>
      </c>
      <c r="G6" s="46"/>
      <c r="H6" s="47"/>
    </row>
    <row r="7" s="3" customFormat="1" ht="21" customHeight="1" spans="1:8">
      <c r="A7" s="20">
        <v>3</v>
      </c>
      <c r="B7" s="19" t="s">
        <v>3658</v>
      </c>
      <c r="C7" s="19" t="s">
        <v>4124</v>
      </c>
      <c r="D7" s="44">
        <v>0.55</v>
      </c>
      <c r="E7" s="20">
        <f t="shared" si="0"/>
        <v>75</v>
      </c>
      <c r="F7" s="45">
        <f t="shared" si="1"/>
        <v>41.25</v>
      </c>
      <c r="G7" s="46" t="s">
        <v>4125</v>
      </c>
      <c r="H7" s="47"/>
    </row>
    <row r="8" s="3" customFormat="1" ht="21" customHeight="1" spans="1:8">
      <c r="A8" s="20">
        <v>4</v>
      </c>
      <c r="B8" s="19" t="s">
        <v>4126</v>
      </c>
      <c r="C8" s="19" t="s">
        <v>4124</v>
      </c>
      <c r="D8" s="44">
        <v>1.63</v>
      </c>
      <c r="E8" s="20">
        <f t="shared" si="0"/>
        <v>75</v>
      </c>
      <c r="F8" s="45">
        <f t="shared" si="1"/>
        <v>122.25</v>
      </c>
      <c r="G8" s="46" t="s">
        <v>4125</v>
      </c>
      <c r="H8" s="47"/>
    </row>
    <row r="9" s="3" customFormat="1" ht="21" customHeight="1" spans="1:8">
      <c r="A9" s="20">
        <v>5</v>
      </c>
      <c r="B9" s="19" t="s">
        <v>4127</v>
      </c>
      <c r="C9" s="19" t="s">
        <v>4124</v>
      </c>
      <c r="D9" s="44">
        <v>5.26</v>
      </c>
      <c r="E9" s="20">
        <f t="shared" si="0"/>
        <v>75</v>
      </c>
      <c r="F9" s="45">
        <f t="shared" si="1"/>
        <v>394.5</v>
      </c>
      <c r="G9" s="46" t="s">
        <v>4125</v>
      </c>
      <c r="H9" s="47"/>
    </row>
    <row r="10" s="3" customFormat="1" ht="21" customHeight="1" spans="1:8">
      <c r="A10" s="20">
        <v>6</v>
      </c>
      <c r="B10" s="19" t="s">
        <v>1753</v>
      </c>
      <c r="C10" s="19" t="s">
        <v>4124</v>
      </c>
      <c r="D10" s="44">
        <v>5.26</v>
      </c>
      <c r="E10" s="20">
        <f t="shared" si="0"/>
        <v>75</v>
      </c>
      <c r="F10" s="45">
        <f t="shared" si="1"/>
        <v>394.5</v>
      </c>
      <c r="G10" s="46"/>
      <c r="H10" s="47"/>
    </row>
    <row r="11" s="3" customFormat="1" ht="21" customHeight="1" spans="1:8">
      <c r="A11" s="20">
        <v>7</v>
      </c>
      <c r="B11" s="19" t="s">
        <v>4128</v>
      </c>
      <c r="C11" s="19" t="s">
        <v>4124</v>
      </c>
      <c r="D11" s="44">
        <v>1.95</v>
      </c>
      <c r="E11" s="20">
        <f t="shared" si="0"/>
        <v>75</v>
      </c>
      <c r="F11" s="45">
        <f t="shared" si="1"/>
        <v>146.25</v>
      </c>
      <c r="G11" s="46" t="s">
        <v>4129</v>
      </c>
      <c r="H11" s="47"/>
    </row>
    <row r="12" s="3" customFormat="1" ht="21" customHeight="1" spans="1:8">
      <c r="A12" s="20">
        <v>8</v>
      </c>
      <c r="B12" s="19" t="s">
        <v>4130</v>
      </c>
      <c r="C12" s="19" t="s">
        <v>4124</v>
      </c>
      <c r="D12" s="44">
        <v>3.18</v>
      </c>
      <c r="E12" s="20">
        <f t="shared" si="0"/>
        <v>75</v>
      </c>
      <c r="F12" s="45">
        <f t="shared" si="1"/>
        <v>238.5</v>
      </c>
      <c r="G12" s="46" t="s">
        <v>4125</v>
      </c>
      <c r="H12" s="47"/>
    </row>
    <row r="13" s="3" customFormat="1" ht="21" customHeight="1" spans="1:8">
      <c r="A13" s="20">
        <v>9</v>
      </c>
      <c r="B13" s="19" t="s">
        <v>4131</v>
      </c>
      <c r="C13" s="19" t="s">
        <v>4124</v>
      </c>
      <c r="D13" s="44">
        <v>7.82</v>
      </c>
      <c r="E13" s="20">
        <f t="shared" si="0"/>
        <v>75</v>
      </c>
      <c r="F13" s="45">
        <f t="shared" si="1"/>
        <v>586.5</v>
      </c>
      <c r="G13" s="46" t="s">
        <v>4125</v>
      </c>
      <c r="H13" s="47"/>
    </row>
    <row r="14" s="3" customFormat="1" ht="22" customHeight="1" spans="1:8">
      <c r="A14" s="20">
        <v>10</v>
      </c>
      <c r="B14" s="19" t="s">
        <v>4132</v>
      </c>
      <c r="C14" s="19" t="s">
        <v>4124</v>
      </c>
      <c r="D14" s="44">
        <v>3.29</v>
      </c>
      <c r="E14" s="20">
        <f t="shared" si="0"/>
        <v>75</v>
      </c>
      <c r="F14" s="45">
        <f t="shared" si="1"/>
        <v>246.75</v>
      </c>
      <c r="G14" s="46" t="s">
        <v>4133</v>
      </c>
      <c r="H14" s="47"/>
    </row>
    <row r="15" s="3" customFormat="1" ht="22" customHeight="1" spans="1:8">
      <c r="A15" s="20">
        <v>11</v>
      </c>
      <c r="B15" s="19" t="s">
        <v>4134</v>
      </c>
      <c r="C15" s="19" t="s">
        <v>4124</v>
      </c>
      <c r="D15" s="44">
        <v>1.91</v>
      </c>
      <c r="E15" s="20">
        <f t="shared" si="0"/>
        <v>75</v>
      </c>
      <c r="F15" s="45">
        <f t="shared" si="1"/>
        <v>143.25</v>
      </c>
      <c r="G15" s="46" t="s">
        <v>4125</v>
      </c>
      <c r="H15" s="47"/>
    </row>
    <row r="16" s="3" customFormat="1" ht="22" customHeight="1" spans="1:8">
      <c r="A16" s="20">
        <v>12</v>
      </c>
      <c r="B16" s="19" t="s">
        <v>4135</v>
      </c>
      <c r="C16" s="19" t="s">
        <v>4124</v>
      </c>
      <c r="D16" s="44">
        <v>0.92</v>
      </c>
      <c r="E16" s="20">
        <f t="shared" si="0"/>
        <v>75</v>
      </c>
      <c r="F16" s="45">
        <f t="shared" si="1"/>
        <v>69</v>
      </c>
      <c r="G16" s="46"/>
      <c r="H16" s="47"/>
    </row>
    <row r="17" s="3" customFormat="1" ht="22" customHeight="1" spans="1:8">
      <c r="A17" s="20">
        <v>13</v>
      </c>
      <c r="B17" s="19" t="s">
        <v>4136</v>
      </c>
      <c r="C17" s="19" t="s">
        <v>4124</v>
      </c>
      <c r="D17" s="44">
        <v>0.3</v>
      </c>
      <c r="E17" s="20">
        <f t="shared" si="0"/>
        <v>75</v>
      </c>
      <c r="F17" s="45">
        <f t="shared" si="1"/>
        <v>22.5</v>
      </c>
      <c r="G17" s="46" t="s">
        <v>4125</v>
      </c>
      <c r="H17" s="47"/>
    </row>
    <row r="18" s="3" customFormat="1" ht="22" customHeight="1" spans="1:8">
      <c r="A18" s="20">
        <v>14</v>
      </c>
      <c r="B18" s="19" t="s">
        <v>1815</v>
      </c>
      <c r="C18" s="19" t="s">
        <v>4124</v>
      </c>
      <c r="D18" s="44">
        <v>1.14</v>
      </c>
      <c r="E18" s="20">
        <f t="shared" si="0"/>
        <v>75</v>
      </c>
      <c r="F18" s="45">
        <f t="shared" si="1"/>
        <v>85.5</v>
      </c>
      <c r="G18" s="46"/>
      <c r="H18" s="47"/>
    </row>
    <row r="19" s="33" customFormat="1" ht="22" customHeight="1" spans="1:8">
      <c r="A19" s="20">
        <v>15</v>
      </c>
      <c r="B19" s="19" t="s">
        <v>4137</v>
      </c>
      <c r="C19" s="19" t="s">
        <v>4124</v>
      </c>
      <c r="D19" s="44">
        <v>6.2</v>
      </c>
      <c r="E19" s="20">
        <f t="shared" si="0"/>
        <v>75</v>
      </c>
      <c r="F19" s="45">
        <f t="shared" si="1"/>
        <v>465</v>
      </c>
      <c r="G19" s="46" t="s">
        <v>4125</v>
      </c>
      <c r="H19" s="48"/>
    </row>
    <row r="20" s="33" customFormat="1" ht="22" customHeight="1" spans="1:8">
      <c r="A20" s="20">
        <v>16</v>
      </c>
      <c r="B20" s="19" t="s">
        <v>1961</v>
      </c>
      <c r="C20" s="19" t="s">
        <v>4124</v>
      </c>
      <c r="D20" s="44">
        <v>1.06</v>
      </c>
      <c r="E20" s="20">
        <f t="shared" si="0"/>
        <v>75</v>
      </c>
      <c r="F20" s="45">
        <f t="shared" si="1"/>
        <v>79.5</v>
      </c>
      <c r="G20" s="46" t="s">
        <v>4125</v>
      </c>
      <c r="H20" s="48"/>
    </row>
    <row r="21" s="33" customFormat="1" ht="22" customHeight="1" spans="1:8">
      <c r="A21" s="20">
        <v>17</v>
      </c>
      <c r="B21" s="19" t="s">
        <v>4138</v>
      </c>
      <c r="C21" s="19" t="s">
        <v>4124</v>
      </c>
      <c r="D21" s="44">
        <v>4.63</v>
      </c>
      <c r="E21" s="20">
        <f t="shared" si="0"/>
        <v>75</v>
      </c>
      <c r="F21" s="45">
        <f t="shared" si="1"/>
        <v>347.25</v>
      </c>
      <c r="G21" s="46" t="s">
        <v>4125</v>
      </c>
      <c r="H21" s="48"/>
    </row>
    <row r="22" s="33" customFormat="1" ht="22" customHeight="1" spans="1:8">
      <c r="A22" s="20">
        <v>18</v>
      </c>
      <c r="B22" s="27" t="s">
        <v>1813</v>
      </c>
      <c r="C22" s="19" t="s">
        <v>4124</v>
      </c>
      <c r="D22" s="44">
        <v>1.39</v>
      </c>
      <c r="E22" s="20">
        <f t="shared" si="0"/>
        <v>75</v>
      </c>
      <c r="F22" s="45">
        <f t="shared" si="1"/>
        <v>104.25</v>
      </c>
      <c r="G22" s="46" t="s">
        <v>4139</v>
      </c>
      <c r="H22" s="48"/>
    </row>
    <row r="23" s="33" customFormat="1" ht="22" customHeight="1" spans="1:8">
      <c r="A23" s="20">
        <v>19</v>
      </c>
      <c r="B23" s="19" t="s">
        <v>4140</v>
      </c>
      <c r="C23" s="19" t="s">
        <v>4124</v>
      </c>
      <c r="D23" s="44">
        <v>2.23</v>
      </c>
      <c r="E23" s="20">
        <f t="shared" si="0"/>
        <v>75</v>
      </c>
      <c r="F23" s="45">
        <f t="shared" si="1"/>
        <v>167.25</v>
      </c>
      <c r="G23" s="46"/>
      <c r="H23" s="48"/>
    </row>
    <row r="24" s="33" customFormat="1" ht="22" customHeight="1" spans="1:8">
      <c r="A24" s="20">
        <v>20</v>
      </c>
      <c r="B24" s="19" t="s">
        <v>929</v>
      </c>
      <c r="C24" s="19" t="s">
        <v>4124</v>
      </c>
      <c r="D24" s="44">
        <v>2.06</v>
      </c>
      <c r="E24" s="20">
        <f t="shared" si="0"/>
        <v>75</v>
      </c>
      <c r="F24" s="45">
        <f t="shared" si="1"/>
        <v>154.5</v>
      </c>
      <c r="G24" s="46" t="s">
        <v>4125</v>
      </c>
      <c r="H24" s="48"/>
    </row>
    <row r="25" s="33" customFormat="1" ht="22" customHeight="1" spans="1:8">
      <c r="A25" s="20">
        <v>21</v>
      </c>
      <c r="B25" s="19" t="s">
        <v>4141</v>
      </c>
      <c r="C25" s="19" t="s">
        <v>4124</v>
      </c>
      <c r="D25" s="44">
        <v>2.05</v>
      </c>
      <c r="E25" s="20">
        <f t="shared" si="0"/>
        <v>75</v>
      </c>
      <c r="F25" s="45">
        <f t="shared" si="1"/>
        <v>153.75</v>
      </c>
      <c r="G25" s="46" t="s">
        <v>4125</v>
      </c>
      <c r="H25" s="48"/>
    </row>
    <row r="26" s="33" customFormat="1" ht="22" customHeight="1" spans="1:8">
      <c r="A26" s="20">
        <v>22</v>
      </c>
      <c r="B26" s="19" t="s">
        <v>4142</v>
      </c>
      <c r="C26" s="19" t="s">
        <v>4124</v>
      </c>
      <c r="D26" s="44">
        <v>2.24</v>
      </c>
      <c r="E26" s="20">
        <f t="shared" si="0"/>
        <v>75</v>
      </c>
      <c r="F26" s="45">
        <f t="shared" si="1"/>
        <v>168</v>
      </c>
      <c r="G26" s="46"/>
      <c r="H26" s="48"/>
    </row>
    <row r="27" s="33" customFormat="1" ht="22" customHeight="1" spans="1:8">
      <c r="A27" s="20">
        <v>23</v>
      </c>
      <c r="B27" s="19" t="s">
        <v>409</v>
      </c>
      <c r="C27" s="19" t="s">
        <v>4124</v>
      </c>
      <c r="D27" s="19">
        <v>1.82</v>
      </c>
      <c r="E27" s="20">
        <f t="shared" si="0"/>
        <v>75</v>
      </c>
      <c r="F27" s="45">
        <f t="shared" si="1"/>
        <v>136.5</v>
      </c>
      <c r="G27" s="46"/>
      <c r="H27" s="48"/>
    </row>
    <row r="28" s="33" customFormat="1" ht="22" customHeight="1" spans="1:8">
      <c r="A28" s="20">
        <v>24</v>
      </c>
      <c r="B28" s="19" t="s">
        <v>4143</v>
      </c>
      <c r="C28" s="19" t="s">
        <v>4124</v>
      </c>
      <c r="D28" s="44">
        <v>0.51</v>
      </c>
      <c r="E28" s="20">
        <f t="shared" si="0"/>
        <v>75</v>
      </c>
      <c r="F28" s="45">
        <f t="shared" si="1"/>
        <v>38.25</v>
      </c>
      <c r="G28" s="46"/>
      <c r="H28" s="48"/>
    </row>
    <row r="29" s="33" customFormat="1" ht="22" customHeight="1" spans="1:8">
      <c r="A29" s="20">
        <v>25</v>
      </c>
      <c r="B29" s="19" t="s">
        <v>4144</v>
      </c>
      <c r="C29" s="19" t="s">
        <v>4124</v>
      </c>
      <c r="D29" s="44">
        <v>2.25</v>
      </c>
      <c r="E29" s="20">
        <f t="shared" si="0"/>
        <v>75</v>
      </c>
      <c r="F29" s="45">
        <f t="shared" si="1"/>
        <v>168.75</v>
      </c>
      <c r="G29" s="46" t="s">
        <v>4125</v>
      </c>
      <c r="H29" s="48"/>
    </row>
    <row r="30" s="33" customFormat="1" ht="22" customHeight="1" spans="1:8">
      <c r="A30" s="20">
        <v>26</v>
      </c>
      <c r="B30" s="19" t="s">
        <v>1940</v>
      </c>
      <c r="C30" s="19" t="s">
        <v>4124</v>
      </c>
      <c r="D30" s="19">
        <v>1.34</v>
      </c>
      <c r="E30" s="20">
        <f t="shared" si="0"/>
        <v>75</v>
      </c>
      <c r="F30" s="45">
        <f t="shared" si="1"/>
        <v>100.5</v>
      </c>
      <c r="G30" s="46"/>
      <c r="H30" s="48"/>
    </row>
    <row r="31" s="33" customFormat="1" ht="22" customHeight="1" spans="1:8">
      <c r="A31" s="20">
        <v>27</v>
      </c>
      <c r="B31" s="19" t="s">
        <v>4145</v>
      </c>
      <c r="C31" s="19" t="s">
        <v>4124</v>
      </c>
      <c r="D31" s="19">
        <v>2.58</v>
      </c>
      <c r="E31" s="20">
        <f t="shared" si="0"/>
        <v>75</v>
      </c>
      <c r="F31" s="45">
        <f t="shared" si="1"/>
        <v>193.5</v>
      </c>
      <c r="G31" s="46"/>
      <c r="H31" s="48"/>
    </row>
    <row r="32" s="33" customFormat="1" ht="22" customHeight="1" spans="1:8">
      <c r="A32" s="20">
        <v>28</v>
      </c>
      <c r="B32" s="19" t="s">
        <v>4146</v>
      </c>
      <c r="C32" s="19" t="s">
        <v>4124</v>
      </c>
      <c r="D32" s="19">
        <v>6.27</v>
      </c>
      <c r="E32" s="20">
        <f t="shared" si="0"/>
        <v>75</v>
      </c>
      <c r="F32" s="45">
        <f t="shared" si="1"/>
        <v>470.25</v>
      </c>
      <c r="G32" s="46"/>
      <c r="H32" s="48"/>
    </row>
    <row r="33" s="33" customFormat="1" ht="22" customHeight="1" spans="1:8">
      <c r="A33" s="20">
        <v>29</v>
      </c>
      <c r="B33" s="19" t="s">
        <v>147</v>
      </c>
      <c r="C33" s="19" t="s">
        <v>4124</v>
      </c>
      <c r="D33" s="19">
        <v>1.62</v>
      </c>
      <c r="E33" s="20">
        <f t="shared" si="0"/>
        <v>75</v>
      </c>
      <c r="F33" s="45">
        <f t="shared" si="1"/>
        <v>121.5</v>
      </c>
      <c r="G33" s="46"/>
      <c r="H33" s="48"/>
    </row>
    <row r="34" s="33" customFormat="1" ht="22" customHeight="1" spans="1:8">
      <c r="A34" s="20">
        <v>30</v>
      </c>
      <c r="B34" s="19" t="s">
        <v>4147</v>
      </c>
      <c r="C34" s="19" t="s">
        <v>4124</v>
      </c>
      <c r="D34" s="19">
        <v>2.95</v>
      </c>
      <c r="E34" s="20">
        <f t="shared" si="0"/>
        <v>75</v>
      </c>
      <c r="F34" s="45">
        <f t="shared" si="1"/>
        <v>221.25</v>
      </c>
      <c r="G34" s="46"/>
      <c r="H34" s="48"/>
    </row>
    <row r="35" s="33" customFormat="1" ht="22" customHeight="1" spans="1:8">
      <c r="A35" s="20">
        <v>31</v>
      </c>
      <c r="B35" s="19" t="s">
        <v>4148</v>
      </c>
      <c r="C35" s="19" t="s">
        <v>4124</v>
      </c>
      <c r="D35" s="19">
        <v>2.09</v>
      </c>
      <c r="E35" s="20">
        <f t="shared" si="0"/>
        <v>75</v>
      </c>
      <c r="F35" s="45">
        <f t="shared" si="1"/>
        <v>156.75</v>
      </c>
      <c r="G35" s="46"/>
      <c r="H35" s="48"/>
    </row>
    <row r="36" s="33" customFormat="1" ht="22" customHeight="1" spans="1:8">
      <c r="A36" s="20">
        <v>32</v>
      </c>
      <c r="B36" s="19" t="s">
        <v>4149</v>
      </c>
      <c r="C36" s="19" t="s">
        <v>4124</v>
      </c>
      <c r="D36" s="19">
        <v>4.66</v>
      </c>
      <c r="E36" s="20">
        <f t="shared" si="0"/>
        <v>75</v>
      </c>
      <c r="F36" s="45">
        <f t="shared" si="1"/>
        <v>349.5</v>
      </c>
      <c r="G36" s="46"/>
      <c r="H36" s="48"/>
    </row>
    <row r="37" s="33" customFormat="1" ht="22" customHeight="1" spans="1:8">
      <c r="A37" s="20">
        <v>33</v>
      </c>
      <c r="B37" s="19" t="s">
        <v>4150</v>
      </c>
      <c r="C37" s="19" t="s">
        <v>4124</v>
      </c>
      <c r="D37" s="19">
        <v>1.07</v>
      </c>
      <c r="E37" s="20">
        <f t="shared" si="0"/>
        <v>75</v>
      </c>
      <c r="F37" s="45">
        <f t="shared" si="1"/>
        <v>80.25</v>
      </c>
      <c r="G37" s="46"/>
      <c r="H37" s="48"/>
    </row>
    <row r="38" s="33" customFormat="1" ht="22" customHeight="1" spans="1:8">
      <c r="A38" s="20">
        <v>34</v>
      </c>
      <c r="B38" s="19" t="s">
        <v>4151</v>
      </c>
      <c r="C38" s="19" t="s">
        <v>4124</v>
      </c>
      <c r="D38" s="19">
        <v>1.33</v>
      </c>
      <c r="E38" s="20">
        <f t="shared" si="0"/>
        <v>75</v>
      </c>
      <c r="F38" s="45">
        <f t="shared" si="1"/>
        <v>99.75</v>
      </c>
      <c r="G38" s="46"/>
      <c r="H38" s="48"/>
    </row>
    <row r="39" s="33" customFormat="1" ht="22" customHeight="1" spans="1:8">
      <c r="A39" s="20">
        <v>35</v>
      </c>
      <c r="B39" s="19" t="s">
        <v>4152</v>
      </c>
      <c r="C39" s="19" t="s">
        <v>4124</v>
      </c>
      <c r="D39" s="19">
        <v>4.42</v>
      </c>
      <c r="E39" s="20">
        <f t="shared" si="0"/>
        <v>75</v>
      </c>
      <c r="F39" s="45">
        <f t="shared" si="1"/>
        <v>331.5</v>
      </c>
      <c r="G39" s="46"/>
      <c r="H39" s="48"/>
    </row>
    <row r="40" s="33" customFormat="1" ht="22" customHeight="1" spans="1:8">
      <c r="A40" s="20">
        <v>36</v>
      </c>
      <c r="B40" s="19" t="s">
        <v>4153</v>
      </c>
      <c r="C40" s="19" t="s">
        <v>4124</v>
      </c>
      <c r="D40" s="19">
        <v>1.68</v>
      </c>
      <c r="E40" s="20">
        <f t="shared" si="0"/>
        <v>75</v>
      </c>
      <c r="F40" s="45">
        <f t="shared" si="1"/>
        <v>126</v>
      </c>
      <c r="G40" s="46"/>
      <c r="H40" s="48"/>
    </row>
    <row r="41" s="33" customFormat="1" ht="22" customHeight="1" spans="1:8">
      <c r="A41" s="20">
        <v>37</v>
      </c>
      <c r="B41" s="19" t="s">
        <v>4154</v>
      </c>
      <c r="C41" s="19" t="s">
        <v>4124</v>
      </c>
      <c r="D41" s="19">
        <v>1.07</v>
      </c>
      <c r="E41" s="20">
        <f t="shared" si="0"/>
        <v>75</v>
      </c>
      <c r="F41" s="45">
        <f t="shared" si="1"/>
        <v>80.25</v>
      </c>
      <c r="G41" s="46"/>
      <c r="H41" s="48"/>
    </row>
    <row r="42" s="33" customFormat="1" ht="22" customHeight="1" spans="1:8">
      <c r="A42" s="20">
        <v>38</v>
      </c>
      <c r="B42" s="19" t="s">
        <v>433</v>
      </c>
      <c r="C42" s="19" t="s">
        <v>4124</v>
      </c>
      <c r="D42" s="19">
        <v>4.09</v>
      </c>
      <c r="E42" s="20">
        <f t="shared" si="0"/>
        <v>75</v>
      </c>
      <c r="F42" s="45">
        <f t="shared" si="1"/>
        <v>306.75</v>
      </c>
      <c r="G42" s="46"/>
      <c r="H42" s="48"/>
    </row>
    <row r="43" s="33" customFormat="1" ht="22" customHeight="1" spans="1:8">
      <c r="A43" s="20">
        <v>39</v>
      </c>
      <c r="B43" s="19" t="s">
        <v>444</v>
      </c>
      <c r="C43" s="19" t="s">
        <v>4124</v>
      </c>
      <c r="D43" s="19">
        <v>2.37</v>
      </c>
      <c r="E43" s="20">
        <f t="shared" si="0"/>
        <v>75</v>
      </c>
      <c r="F43" s="45">
        <f t="shared" si="1"/>
        <v>177.75</v>
      </c>
      <c r="G43" s="46"/>
      <c r="H43" s="48"/>
    </row>
    <row r="44" s="33" customFormat="1" ht="22" customHeight="1" spans="1:8">
      <c r="A44" s="20">
        <v>40</v>
      </c>
      <c r="B44" s="19" t="s">
        <v>3375</v>
      </c>
      <c r="C44" s="19" t="s">
        <v>4124</v>
      </c>
      <c r="D44" s="19">
        <v>1.47</v>
      </c>
      <c r="E44" s="20">
        <f t="shared" si="0"/>
        <v>75</v>
      </c>
      <c r="F44" s="45">
        <f t="shared" si="1"/>
        <v>110.25</v>
      </c>
      <c r="G44" s="46"/>
      <c r="H44" s="48"/>
    </row>
    <row r="45" s="33" customFormat="1" ht="22" customHeight="1" spans="1:8">
      <c r="A45" s="20">
        <v>41</v>
      </c>
      <c r="B45" s="19" t="s">
        <v>476</v>
      </c>
      <c r="C45" s="19" t="s">
        <v>4124</v>
      </c>
      <c r="D45" s="19">
        <v>1.26</v>
      </c>
      <c r="E45" s="20">
        <f t="shared" si="0"/>
        <v>75</v>
      </c>
      <c r="F45" s="45">
        <f t="shared" si="1"/>
        <v>94.5</v>
      </c>
      <c r="G45" s="46"/>
      <c r="H45" s="48"/>
    </row>
    <row r="46" s="33" customFormat="1" ht="22" customHeight="1" spans="1:8">
      <c r="A46" s="20">
        <v>42</v>
      </c>
      <c r="B46" s="19" t="s">
        <v>4155</v>
      </c>
      <c r="C46" s="19" t="s">
        <v>4124</v>
      </c>
      <c r="D46" s="19">
        <v>1.28</v>
      </c>
      <c r="E46" s="20">
        <f t="shared" si="0"/>
        <v>75</v>
      </c>
      <c r="F46" s="45">
        <f t="shared" si="1"/>
        <v>96</v>
      </c>
      <c r="G46" s="46"/>
      <c r="H46" s="48"/>
    </row>
    <row r="47" s="33" customFormat="1" ht="22" customHeight="1" spans="1:8">
      <c r="A47" s="20">
        <v>43</v>
      </c>
      <c r="B47" s="19" t="s">
        <v>4156</v>
      </c>
      <c r="C47" s="19" t="s">
        <v>4124</v>
      </c>
      <c r="D47" s="19">
        <v>1.32</v>
      </c>
      <c r="E47" s="20">
        <f t="shared" si="0"/>
        <v>75</v>
      </c>
      <c r="F47" s="45">
        <f t="shared" si="1"/>
        <v>99</v>
      </c>
      <c r="G47" s="46"/>
      <c r="H47" s="48"/>
    </row>
    <row r="48" s="33" customFormat="1" ht="22" customHeight="1" spans="1:8">
      <c r="A48" s="20">
        <v>44</v>
      </c>
      <c r="B48" s="19" t="s">
        <v>4157</v>
      </c>
      <c r="C48" s="19" t="s">
        <v>4124</v>
      </c>
      <c r="D48" s="19">
        <v>1.45</v>
      </c>
      <c r="E48" s="20">
        <f t="shared" si="0"/>
        <v>75</v>
      </c>
      <c r="F48" s="45">
        <f t="shared" si="1"/>
        <v>108.75</v>
      </c>
      <c r="G48" s="46"/>
      <c r="H48" s="48"/>
    </row>
    <row r="49" s="33" customFormat="1" ht="22" customHeight="1" spans="1:8">
      <c r="A49" s="20">
        <v>45</v>
      </c>
      <c r="B49" s="19" t="s">
        <v>4158</v>
      </c>
      <c r="C49" s="19" t="s">
        <v>4124</v>
      </c>
      <c r="D49" s="19">
        <v>1.2</v>
      </c>
      <c r="E49" s="20">
        <f t="shared" si="0"/>
        <v>75</v>
      </c>
      <c r="F49" s="45">
        <f t="shared" si="1"/>
        <v>90</v>
      </c>
      <c r="G49" s="46"/>
      <c r="H49" s="48"/>
    </row>
    <row r="50" s="33" customFormat="1" ht="22" customHeight="1" spans="1:8">
      <c r="A50" s="20">
        <v>46</v>
      </c>
      <c r="B50" s="19" t="s">
        <v>4159</v>
      </c>
      <c r="C50" s="19" t="s">
        <v>4124</v>
      </c>
      <c r="D50" s="19">
        <v>5.26</v>
      </c>
      <c r="E50" s="20">
        <f t="shared" si="0"/>
        <v>75</v>
      </c>
      <c r="F50" s="45">
        <f t="shared" si="1"/>
        <v>394.5</v>
      </c>
      <c r="G50" s="46"/>
      <c r="H50" s="48"/>
    </row>
    <row r="51" s="33" customFormat="1" ht="22" customHeight="1" spans="1:8">
      <c r="A51" s="20">
        <v>47</v>
      </c>
      <c r="B51" s="19" t="s">
        <v>4160</v>
      </c>
      <c r="C51" s="19" t="s">
        <v>4124</v>
      </c>
      <c r="D51" s="19">
        <v>3.94</v>
      </c>
      <c r="E51" s="20">
        <f t="shared" si="0"/>
        <v>75</v>
      </c>
      <c r="F51" s="45">
        <f t="shared" si="1"/>
        <v>295.5</v>
      </c>
      <c r="G51" s="46"/>
      <c r="H51" s="48"/>
    </row>
    <row r="52" s="33" customFormat="1" ht="22" customHeight="1" spans="1:8">
      <c r="A52" s="20">
        <v>48</v>
      </c>
      <c r="B52" s="19" t="s">
        <v>4161</v>
      </c>
      <c r="C52" s="19" t="s">
        <v>4124</v>
      </c>
      <c r="D52" s="19">
        <v>2.14</v>
      </c>
      <c r="E52" s="20">
        <f t="shared" si="0"/>
        <v>75</v>
      </c>
      <c r="F52" s="45">
        <f t="shared" si="1"/>
        <v>160.5</v>
      </c>
      <c r="G52" s="46"/>
      <c r="H52" s="48"/>
    </row>
    <row r="53" s="33" customFormat="1" ht="22" customHeight="1" spans="1:8">
      <c r="A53" s="20">
        <v>49</v>
      </c>
      <c r="B53" s="19" t="s">
        <v>4162</v>
      </c>
      <c r="C53" s="19" t="s">
        <v>4124</v>
      </c>
      <c r="D53" s="19">
        <v>3.54</v>
      </c>
      <c r="E53" s="20">
        <f t="shared" si="0"/>
        <v>75</v>
      </c>
      <c r="F53" s="45">
        <f t="shared" si="1"/>
        <v>265.5</v>
      </c>
      <c r="G53" s="46"/>
      <c r="H53" s="48"/>
    </row>
    <row r="54" s="33" customFormat="1" ht="22" customHeight="1" spans="1:8">
      <c r="A54" s="20">
        <v>50</v>
      </c>
      <c r="B54" s="19" t="s">
        <v>4163</v>
      </c>
      <c r="C54" s="19" t="s">
        <v>4124</v>
      </c>
      <c r="D54" s="19">
        <v>2.15</v>
      </c>
      <c r="E54" s="20">
        <f t="shared" si="0"/>
        <v>75</v>
      </c>
      <c r="F54" s="45">
        <f t="shared" si="1"/>
        <v>161.25</v>
      </c>
      <c r="G54" s="46"/>
      <c r="H54" s="48"/>
    </row>
    <row r="55" s="33" customFormat="1" ht="22" customHeight="1" spans="1:8">
      <c r="A55" s="20">
        <v>51</v>
      </c>
      <c r="B55" s="19" t="s">
        <v>1552</v>
      </c>
      <c r="C55" s="19" t="s">
        <v>4124</v>
      </c>
      <c r="D55" s="19">
        <v>5.69</v>
      </c>
      <c r="E55" s="20">
        <f t="shared" si="0"/>
        <v>75</v>
      </c>
      <c r="F55" s="45">
        <f t="shared" si="1"/>
        <v>426.75</v>
      </c>
      <c r="G55" s="46"/>
      <c r="H55" s="48"/>
    </row>
    <row r="56" s="33" customFormat="1" ht="22" customHeight="1" spans="1:8">
      <c r="A56" s="20">
        <v>52</v>
      </c>
      <c r="B56" s="19" t="s">
        <v>4164</v>
      </c>
      <c r="C56" s="19" t="s">
        <v>4124</v>
      </c>
      <c r="D56" s="19">
        <v>5.7</v>
      </c>
      <c r="E56" s="20">
        <f t="shared" si="0"/>
        <v>75</v>
      </c>
      <c r="F56" s="45">
        <f t="shared" si="1"/>
        <v>427.5</v>
      </c>
      <c r="G56" s="46"/>
      <c r="H56" s="48"/>
    </row>
    <row r="57" s="33" customFormat="1" ht="22" customHeight="1" spans="1:8">
      <c r="A57" s="20">
        <v>53</v>
      </c>
      <c r="B57" s="19" t="s">
        <v>4165</v>
      </c>
      <c r="C57" s="19" t="s">
        <v>4124</v>
      </c>
      <c r="D57" s="19">
        <v>0.55</v>
      </c>
      <c r="E57" s="20">
        <f t="shared" si="0"/>
        <v>75</v>
      </c>
      <c r="F57" s="45">
        <f t="shared" si="1"/>
        <v>41.25</v>
      </c>
      <c r="G57" s="46"/>
      <c r="H57" s="48"/>
    </row>
    <row r="58" s="33" customFormat="1" ht="22" customHeight="1" spans="1:8">
      <c r="A58" s="20">
        <v>54</v>
      </c>
      <c r="B58" s="19" t="s">
        <v>108</v>
      </c>
      <c r="C58" s="19" t="s">
        <v>4124</v>
      </c>
      <c r="D58" s="19">
        <v>1.25</v>
      </c>
      <c r="E58" s="20">
        <f t="shared" si="0"/>
        <v>75</v>
      </c>
      <c r="F58" s="45">
        <f t="shared" si="1"/>
        <v>93.75</v>
      </c>
      <c r="G58" s="46"/>
      <c r="H58" s="48"/>
    </row>
    <row r="59" s="33" customFormat="1" ht="22" customHeight="1" spans="1:8">
      <c r="A59" s="20">
        <v>55</v>
      </c>
      <c r="B59" s="19" t="s">
        <v>4166</v>
      </c>
      <c r="C59" s="19" t="s">
        <v>4124</v>
      </c>
      <c r="D59" s="19">
        <v>6.61</v>
      </c>
      <c r="E59" s="20">
        <f t="shared" si="0"/>
        <v>75</v>
      </c>
      <c r="F59" s="45">
        <f t="shared" si="1"/>
        <v>495.75</v>
      </c>
      <c r="G59" s="46"/>
      <c r="H59" s="48"/>
    </row>
    <row r="60" s="33" customFormat="1" ht="22" customHeight="1" spans="1:8">
      <c r="A60" s="20">
        <v>56</v>
      </c>
      <c r="B60" s="19" t="s">
        <v>1468</v>
      </c>
      <c r="C60" s="19" t="s">
        <v>4124</v>
      </c>
      <c r="D60" s="19">
        <v>1.51</v>
      </c>
      <c r="E60" s="20">
        <f t="shared" si="0"/>
        <v>75</v>
      </c>
      <c r="F60" s="45">
        <f t="shared" si="1"/>
        <v>113.25</v>
      </c>
      <c r="G60" s="46"/>
      <c r="H60" s="48"/>
    </row>
    <row r="61" s="33" customFormat="1" ht="22" customHeight="1" spans="1:8">
      <c r="A61" s="20">
        <v>57</v>
      </c>
      <c r="B61" s="19" t="s">
        <v>4167</v>
      </c>
      <c r="C61" s="19" t="s">
        <v>4124</v>
      </c>
      <c r="D61" s="19">
        <v>3.75</v>
      </c>
      <c r="E61" s="20">
        <f t="shared" si="0"/>
        <v>75</v>
      </c>
      <c r="F61" s="45">
        <f t="shared" si="1"/>
        <v>281.25</v>
      </c>
      <c r="G61" s="46"/>
      <c r="H61" s="48"/>
    </row>
    <row r="62" s="33" customFormat="1" ht="22" customHeight="1" spans="1:8">
      <c r="A62" s="20">
        <v>58</v>
      </c>
      <c r="B62" s="19" t="s">
        <v>4168</v>
      </c>
      <c r="C62" s="19" t="s">
        <v>4124</v>
      </c>
      <c r="D62" s="19">
        <v>1.98</v>
      </c>
      <c r="E62" s="20">
        <f t="shared" si="0"/>
        <v>75</v>
      </c>
      <c r="F62" s="45">
        <f t="shared" si="1"/>
        <v>148.5</v>
      </c>
      <c r="G62" s="46"/>
      <c r="H62" s="48"/>
    </row>
    <row r="63" s="33" customFormat="1" ht="22" customHeight="1" spans="1:8">
      <c r="A63" s="20">
        <v>59</v>
      </c>
      <c r="B63" s="19" t="s">
        <v>4169</v>
      </c>
      <c r="C63" s="19" t="s">
        <v>4124</v>
      </c>
      <c r="D63" s="19">
        <v>3.73</v>
      </c>
      <c r="E63" s="20">
        <f t="shared" si="0"/>
        <v>75</v>
      </c>
      <c r="F63" s="45">
        <f t="shared" si="1"/>
        <v>279.75</v>
      </c>
      <c r="G63" s="46"/>
      <c r="H63" s="48"/>
    </row>
    <row r="64" s="33" customFormat="1" ht="22" customHeight="1" spans="1:8">
      <c r="A64" s="20">
        <v>60</v>
      </c>
      <c r="B64" s="19" t="s">
        <v>4170</v>
      </c>
      <c r="C64" s="19" t="s">
        <v>4124</v>
      </c>
      <c r="D64" s="19">
        <v>0.92</v>
      </c>
      <c r="E64" s="20">
        <f t="shared" si="0"/>
        <v>75</v>
      </c>
      <c r="F64" s="45">
        <f t="shared" si="1"/>
        <v>69</v>
      </c>
      <c r="G64" s="46"/>
      <c r="H64" s="48"/>
    </row>
    <row r="65" s="33" customFormat="1" ht="22" customHeight="1" spans="1:8">
      <c r="A65" s="20">
        <v>61</v>
      </c>
      <c r="B65" s="19" t="s">
        <v>4171</v>
      </c>
      <c r="C65" s="19" t="s">
        <v>4124</v>
      </c>
      <c r="D65" s="19">
        <v>7.41</v>
      </c>
      <c r="E65" s="20">
        <f t="shared" si="0"/>
        <v>75</v>
      </c>
      <c r="F65" s="45">
        <f t="shared" si="1"/>
        <v>555.75</v>
      </c>
      <c r="G65" s="46"/>
      <c r="H65" s="48"/>
    </row>
    <row r="66" s="33" customFormat="1" ht="22" customHeight="1" spans="1:8">
      <c r="A66" s="20">
        <v>62</v>
      </c>
      <c r="B66" s="49" t="s">
        <v>4172</v>
      </c>
      <c r="C66" s="19" t="s">
        <v>4124</v>
      </c>
      <c r="D66" s="50">
        <v>0.48</v>
      </c>
      <c r="E66" s="20">
        <f t="shared" si="0"/>
        <v>75</v>
      </c>
      <c r="F66" s="45">
        <f t="shared" si="1"/>
        <v>36</v>
      </c>
      <c r="G66" s="46" t="s">
        <v>4173</v>
      </c>
      <c r="H66" s="48"/>
    </row>
    <row r="67" s="33" customFormat="1" ht="22" customHeight="1" spans="1:8">
      <c r="A67" s="20">
        <v>63</v>
      </c>
      <c r="B67" s="49" t="s">
        <v>4174</v>
      </c>
      <c r="C67" s="50" t="s">
        <v>4124</v>
      </c>
      <c r="D67" s="50">
        <v>1.15</v>
      </c>
      <c r="E67" s="20">
        <f t="shared" si="0"/>
        <v>75</v>
      </c>
      <c r="F67" s="45">
        <f t="shared" si="1"/>
        <v>86.25</v>
      </c>
      <c r="G67" s="46" t="s">
        <v>4175</v>
      </c>
      <c r="H67" s="48"/>
    </row>
    <row r="68" s="33" customFormat="1" ht="22" customHeight="1" spans="1:8">
      <c r="A68" s="20">
        <v>64</v>
      </c>
      <c r="B68" s="49" t="s">
        <v>4176</v>
      </c>
      <c r="C68" s="19" t="s">
        <v>4124</v>
      </c>
      <c r="D68" s="19">
        <v>1.32</v>
      </c>
      <c r="E68" s="20">
        <f t="shared" si="0"/>
        <v>75</v>
      </c>
      <c r="F68" s="45">
        <f t="shared" si="1"/>
        <v>99</v>
      </c>
      <c r="G68" s="46" t="s">
        <v>4177</v>
      </c>
      <c r="H68" s="48"/>
    </row>
    <row r="69" s="33" customFormat="1" ht="22" customHeight="1" spans="1:8">
      <c r="A69" s="20">
        <v>65</v>
      </c>
      <c r="B69" s="19" t="s">
        <v>4178</v>
      </c>
      <c r="C69" s="19" t="s">
        <v>4179</v>
      </c>
      <c r="D69" s="19">
        <v>2.27</v>
      </c>
      <c r="E69" s="20">
        <f t="shared" ref="E69:E132" si="2">75</f>
        <v>75</v>
      </c>
      <c r="F69" s="45">
        <f t="shared" ref="F69:F132" si="3">D69*E69</f>
        <v>170.25</v>
      </c>
      <c r="G69" s="51"/>
      <c r="H69" s="48"/>
    </row>
    <row r="70" s="33" customFormat="1" ht="22" customHeight="1" spans="1:8">
      <c r="A70" s="20">
        <v>66</v>
      </c>
      <c r="B70" s="19" t="s">
        <v>826</v>
      </c>
      <c r="C70" s="19" t="s">
        <v>4179</v>
      </c>
      <c r="D70" s="19">
        <v>2.85</v>
      </c>
      <c r="E70" s="20">
        <f t="shared" si="2"/>
        <v>75</v>
      </c>
      <c r="F70" s="45">
        <f t="shared" si="3"/>
        <v>213.75</v>
      </c>
      <c r="G70" s="51"/>
      <c r="H70" s="48"/>
    </row>
    <row r="71" s="33" customFormat="1" ht="22" customHeight="1" spans="1:8">
      <c r="A71" s="20">
        <v>67</v>
      </c>
      <c r="B71" s="19" t="s">
        <v>4180</v>
      </c>
      <c r="C71" s="19" t="s">
        <v>4179</v>
      </c>
      <c r="D71" s="19">
        <v>3.85</v>
      </c>
      <c r="E71" s="20">
        <f t="shared" si="2"/>
        <v>75</v>
      </c>
      <c r="F71" s="45">
        <f t="shared" si="3"/>
        <v>288.75</v>
      </c>
      <c r="G71" s="51"/>
      <c r="H71" s="48"/>
    </row>
    <row r="72" s="33" customFormat="1" ht="22" customHeight="1" spans="1:8">
      <c r="A72" s="20">
        <v>68</v>
      </c>
      <c r="B72" s="19" t="s">
        <v>108</v>
      </c>
      <c r="C72" s="19" t="s">
        <v>4179</v>
      </c>
      <c r="D72" s="19">
        <v>2.39</v>
      </c>
      <c r="E72" s="20">
        <f t="shared" si="2"/>
        <v>75</v>
      </c>
      <c r="F72" s="45">
        <f t="shared" si="3"/>
        <v>179.25</v>
      </c>
      <c r="G72" s="51"/>
      <c r="H72" s="48"/>
    </row>
    <row r="73" s="33" customFormat="1" ht="22" customHeight="1" spans="1:8">
      <c r="A73" s="20">
        <v>69</v>
      </c>
      <c r="B73" s="19" t="s">
        <v>4181</v>
      </c>
      <c r="C73" s="19" t="s">
        <v>4179</v>
      </c>
      <c r="D73" s="19">
        <v>7.82</v>
      </c>
      <c r="E73" s="20">
        <f t="shared" si="2"/>
        <v>75</v>
      </c>
      <c r="F73" s="45">
        <f t="shared" si="3"/>
        <v>586.5</v>
      </c>
      <c r="G73" s="51"/>
      <c r="H73" s="48"/>
    </row>
    <row r="74" s="33" customFormat="1" ht="22" customHeight="1" spans="1:8">
      <c r="A74" s="20">
        <v>70</v>
      </c>
      <c r="B74" s="19" t="s">
        <v>4182</v>
      </c>
      <c r="C74" s="19" t="s">
        <v>4179</v>
      </c>
      <c r="D74" s="52">
        <v>0.64</v>
      </c>
      <c r="E74" s="20">
        <f t="shared" si="2"/>
        <v>75</v>
      </c>
      <c r="F74" s="45">
        <f t="shared" si="3"/>
        <v>48</v>
      </c>
      <c r="G74" s="51"/>
      <c r="H74" s="48"/>
    </row>
    <row r="75" s="33" customFormat="1" ht="22" customHeight="1" spans="1:8">
      <c r="A75" s="20">
        <v>71</v>
      </c>
      <c r="B75" s="19" t="s">
        <v>4183</v>
      </c>
      <c r="C75" s="19" t="s">
        <v>4179</v>
      </c>
      <c r="D75" s="44">
        <v>1.28</v>
      </c>
      <c r="E75" s="20">
        <f t="shared" si="2"/>
        <v>75</v>
      </c>
      <c r="F75" s="45">
        <f t="shared" si="3"/>
        <v>96</v>
      </c>
      <c r="G75" s="51"/>
      <c r="H75" s="48"/>
    </row>
    <row r="76" s="33" customFormat="1" ht="22" customHeight="1" spans="1:8">
      <c r="A76" s="20">
        <v>72</v>
      </c>
      <c r="B76" s="19" t="s">
        <v>1656</v>
      </c>
      <c r="C76" s="19" t="s">
        <v>4179</v>
      </c>
      <c r="D76" s="19">
        <v>4.75</v>
      </c>
      <c r="E76" s="20">
        <f t="shared" si="2"/>
        <v>75</v>
      </c>
      <c r="F76" s="45">
        <f t="shared" si="3"/>
        <v>356.25</v>
      </c>
      <c r="G76" s="51"/>
      <c r="H76" s="48"/>
    </row>
    <row r="77" s="33" customFormat="1" ht="22" customHeight="1" spans="1:8">
      <c r="A77" s="20">
        <v>73</v>
      </c>
      <c r="B77" s="19" t="s">
        <v>4184</v>
      </c>
      <c r="C77" s="19" t="s">
        <v>4179</v>
      </c>
      <c r="D77" s="19">
        <v>2.18</v>
      </c>
      <c r="E77" s="20">
        <f t="shared" si="2"/>
        <v>75</v>
      </c>
      <c r="F77" s="45">
        <f t="shared" si="3"/>
        <v>163.5</v>
      </c>
      <c r="G77" s="51"/>
      <c r="H77" s="48"/>
    </row>
    <row r="78" s="33" customFormat="1" ht="22" customHeight="1" spans="1:8">
      <c r="A78" s="20">
        <v>74</v>
      </c>
      <c r="B78" s="19" t="s">
        <v>4185</v>
      </c>
      <c r="C78" s="19" t="s">
        <v>4179</v>
      </c>
      <c r="D78" s="19">
        <v>3.41</v>
      </c>
      <c r="E78" s="20">
        <f t="shared" si="2"/>
        <v>75</v>
      </c>
      <c r="F78" s="45">
        <f t="shared" si="3"/>
        <v>255.75</v>
      </c>
      <c r="G78" s="51"/>
      <c r="H78" s="48"/>
    </row>
    <row r="79" s="33" customFormat="1" ht="22" customHeight="1" spans="1:8">
      <c r="A79" s="20">
        <v>75</v>
      </c>
      <c r="B79" s="27" t="s">
        <v>4186</v>
      </c>
      <c r="C79" s="19" t="s">
        <v>4179</v>
      </c>
      <c r="D79" s="19">
        <v>5.24</v>
      </c>
      <c r="E79" s="20">
        <f t="shared" si="2"/>
        <v>75</v>
      </c>
      <c r="F79" s="45">
        <f t="shared" si="3"/>
        <v>393</v>
      </c>
      <c r="G79" s="51"/>
      <c r="H79" s="48"/>
    </row>
    <row r="80" s="33" customFormat="1" ht="22" customHeight="1" spans="1:8">
      <c r="A80" s="20">
        <v>76</v>
      </c>
      <c r="B80" s="19" t="s">
        <v>4187</v>
      </c>
      <c r="C80" s="19" t="s">
        <v>4179</v>
      </c>
      <c r="D80" s="44">
        <v>1.59</v>
      </c>
      <c r="E80" s="20">
        <f t="shared" si="2"/>
        <v>75</v>
      </c>
      <c r="F80" s="45">
        <f t="shared" si="3"/>
        <v>119.25</v>
      </c>
      <c r="G80" s="51"/>
      <c r="H80" s="48"/>
    </row>
    <row r="81" s="33" customFormat="1" ht="22" customHeight="1" spans="1:8">
      <c r="A81" s="20">
        <v>77</v>
      </c>
      <c r="B81" s="27" t="s">
        <v>4188</v>
      </c>
      <c r="C81" s="19" t="s">
        <v>4179</v>
      </c>
      <c r="D81" s="19">
        <v>2.61</v>
      </c>
      <c r="E81" s="20">
        <f t="shared" si="2"/>
        <v>75</v>
      </c>
      <c r="F81" s="45">
        <f t="shared" si="3"/>
        <v>195.75</v>
      </c>
      <c r="G81" s="51" t="s">
        <v>4189</v>
      </c>
      <c r="H81" s="48"/>
    </row>
    <row r="82" s="33" customFormat="1" ht="22" customHeight="1" spans="1:8">
      <c r="A82" s="20">
        <v>78</v>
      </c>
      <c r="B82" s="19" t="s">
        <v>792</v>
      </c>
      <c r="C82" s="19" t="s">
        <v>4179</v>
      </c>
      <c r="D82" s="19">
        <v>1.86</v>
      </c>
      <c r="E82" s="20">
        <f t="shared" si="2"/>
        <v>75</v>
      </c>
      <c r="F82" s="45">
        <f t="shared" si="3"/>
        <v>139.5</v>
      </c>
      <c r="G82" s="51"/>
      <c r="H82" s="48"/>
    </row>
    <row r="83" s="33" customFormat="1" ht="22" customHeight="1" spans="1:8">
      <c r="A83" s="20">
        <v>79</v>
      </c>
      <c r="B83" s="19" t="s">
        <v>4190</v>
      </c>
      <c r="C83" s="19" t="s">
        <v>4179</v>
      </c>
      <c r="D83" s="19">
        <v>2.96</v>
      </c>
      <c r="E83" s="20">
        <f t="shared" si="2"/>
        <v>75</v>
      </c>
      <c r="F83" s="45">
        <f t="shared" si="3"/>
        <v>222</v>
      </c>
      <c r="G83" s="51"/>
      <c r="H83" s="48"/>
    </row>
    <row r="84" s="33" customFormat="1" ht="22" customHeight="1" spans="1:8">
      <c r="A84" s="20">
        <v>80</v>
      </c>
      <c r="B84" s="19" t="s">
        <v>4191</v>
      </c>
      <c r="C84" s="19" t="s">
        <v>4179</v>
      </c>
      <c r="D84" s="19">
        <v>5.26</v>
      </c>
      <c r="E84" s="20">
        <f t="shared" si="2"/>
        <v>75</v>
      </c>
      <c r="F84" s="45">
        <f t="shared" si="3"/>
        <v>394.5</v>
      </c>
      <c r="G84" s="51"/>
      <c r="H84" s="48"/>
    </row>
    <row r="85" s="33" customFormat="1" ht="22" customHeight="1" spans="1:8">
      <c r="A85" s="20">
        <v>81</v>
      </c>
      <c r="B85" s="19" t="s">
        <v>4192</v>
      </c>
      <c r="C85" s="19" t="s">
        <v>4179</v>
      </c>
      <c r="D85" s="19">
        <v>5.79</v>
      </c>
      <c r="E85" s="20">
        <f t="shared" si="2"/>
        <v>75</v>
      </c>
      <c r="F85" s="45">
        <f t="shared" si="3"/>
        <v>434.25</v>
      </c>
      <c r="G85" s="51"/>
      <c r="H85" s="48"/>
    </row>
    <row r="86" s="33" customFormat="1" ht="22" customHeight="1" spans="1:8">
      <c r="A86" s="20">
        <v>82</v>
      </c>
      <c r="B86" s="19" t="s">
        <v>4193</v>
      </c>
      <c r="C86" s="19" t="s">
        <v>4179</v>
      </c>
      <c r="D86" s="19">
        <v>1.85</v>
      </c>
      <c r="E86" s="20">
        <f t="shared" si="2"/>
        <v>75</v>
      </c>
      <c r="F86" s="45">
        <f t="shared" si="3"/>
        <v>138.75</v>
      </c>
      <c r="G86" s="51"/>
      <c r="H86" s="48"/>
    </row>
    <row r="87" s="33" customFormat="1" ht="22" customHeight="1" spans="1:8">
      <c r="A87" s="20">
        <v>83</v>
      </c>
      <c r="B87" s="19" t="s">
        <v>4194</v>
      </c>
      <c r="C87" s="19" t="s">
        <v>4179</v>
      </c>
      <c r="D87" s="19">
        <v>2.1</v>
      </c>
      <c r="E87" s="20">
        <f t="shared" si="2"/>
        <v>75</v>
      </c>
      <c r="F87" s="45">
        <f t="shared" si="3"/>
        <v>157.5</v>
      </c>
      <c r="G87" s="51"/>
      <c r="H87" s="48"/>
    </row>
    <row r="88" s="33" customFormat="1" ht="22" customHeight="1" spans="1:8">
      <c r="A88" s="20">
        <v>84</v>
      </c>
      <c r="B88" s="19" t="s">
        <v>4195</v>
      </c>
      <c r="C88" s="19" t="s">
        <v>4179</v>
      </c>
      <c r="D88" s="19">
        <v>1.95</v>
      </c>
      <c r="E88" s="20">
        <f t="shared" si="2"/>
        <v>75</v>
      </c>
      <c r="F88" s="45">
        <f t="shared" si="3"/>
        <v>146.25</v>
      </c>
      <c r="G88" s="51"/>
      <c r="H88" s="48"/>
    </row>
    <row r="89" s="33" customFormat="1" ht="22" customHeight="1" spans="1:8">
      <c r="A89" s="20">
        <v>85</v>
      </c>
      <c r="B89" s="19" t="s">
        <v>4196</v>
      </c>
      <c r="C89" s="19" t="s">
        <v>4179</v>
      </c>
      <c r="D89" s="19">
        <v>0.81</v>
      </c>
      <c r="E89" s="20">
        <f t="shared" si="2"/>
        <v>75</v>
      </c>
      <c r="F89" s="45">
        <f t="shared" si="3"/>
        <v>60.75</v>
      </c>
      <c r="G89" s="51"/>
      <c r="H89" s="48"/>
    </row>
    <row r="90" s="33" customFormat="1" ht="22" customHeight="1" spans="1:8">
      <c r="A90" s="20">
        <v>86</v>
      </c>
      <c r="B90" s="19" t="s">
        <v>4197</v>
      </c>
      <c r="C90" s="19" t="s">
        <v>4179</v>
      </c>
      <c r="D90" s="44">
        <v>2.57</v>
      </c>
      <c r="E90" s="20">
        <f t="shared" si="2"/>
        <v>75</v>
      </c>
      <c r="F90" s="45">
        <f t="shared" si="3"/>
        <v>192.75</v>
      </c>
      <c r="G90" s="51"/>
      <c r="H90" s="48"/>
    </row>
    <row r="91" s="33" customFormat="1" ht="22" customHeight="1" spans="1:8">
      <c r="A91" s="20">
        <v>87</v>
      </c>
      <c r="B91" s="19" t="s">
        <v>4198</v>
      </c>
      <c r="C91" s="19" t="s">
        <v>4179</v>
      </c>
      <c r="D91" s="19">
        <v>2.34</v>
      </c>
      <c r="E91" s="20">
        <f t="shared" si="2"/>
        <v>75</v>
      </c>
      <c r="F91" s="45">
        <f t="shared" si="3"/>
        <v>175.5</v>
      </c>
      <c r="G91" s="51"/>
      <c r="H91" s="48"/>
    </row>
    <row r="92" s="33" customFormat="1" ht="22" customHeight="1" spans="1:8">
      <c r="A92" s="20">
        <v>88</v>
      </c>
      <c r="B92" s="19" t="s">
        <v>4199</v>
      </c>
      <c r="C92" s="19" t="s">
        <v>4179</v>
      </c>
      <c r="D92" s="44">
        <v>1.37</v>
      </c>
      <c r="E92" s="20">
        <f t="shared" si="2"/>
        <v>75</v>
      </c>
      <c r="F92" s="45">
        <f t="shared" si="3"/>
        <v>102.75</v>
      </c>
      <c r="G92" s="51"/>
      <c r="H92" s="48"/>
    </row>
    <row r="93" s="33" customFormat="1" ht="22" customHeight="1" spans="1:8">
      <c r="A93" s="20">
        <v>89</v>
      </c>
      <c r="B93" s="19" t="s">
        <v>4200</v>
      </c>
      <c r="C93" s="19" t="s">
        <v>4179</v>
      </c>
      <c r="D93" s="19">
        <v>5.48</v>
      </c>
      <c r="E93" s="20">
        <f t="shared" si="2"/>
        <v>75</v>
      </c>
      <c r="F93" s="45">
        <f t="shared" si="3"/>
        <v>411</v>
      </c>
      <c r="G93" s="51"/>
      <c r="H93" s="48"/>
    </row>
    <row r="94" s="33" customFormat="1" ht="22" customHeight="1" spans="1:8">
      <c r="A94" s="20">
        <v>90</v>
      </c>
      <c r="B94" s="19" t="s">
        <v>4201</v>
      </c>
      <c r="C94" s="19" t="s">
        <v>4179</v>
      </c>
      <c r="D94" s="44">
        <v>0.11</v>
      </c>
      <c r="E94" s="20">
        <f t="shared" si="2"/>
        <v>75</v>
      </c>
      <c r="F94" s="45">
        <f t="shared" si="3"/>
        <v>8.25</v>
      </c>
      <c r="G94" s="51"/>
      <c r="H94" s="48"/>
    </row>
    <row r="95" s="33" customFormat="1" ht="22" customHeight="1" spans="1:8">
      <c r="A95" s="20">
        <v>91</v>
      </c>
      <c r="B95" s="19" t="s">
        <v>4202</v>
      </c>
      <c r="C95" s="19" t="s">
        <v>4179</v>
      </c>
      <c r="D95" s="44">
        <v>0.22</v>
      </c>
      <c r="E95" s="20">
        <f t="shared" si="2"/>
        <v>75</v>
      </c>
      <c r="F95" s="45">
        <f t="shared" si="3"/>
        <v>16.5</v>
      </c>
      <c r="G95" s="51"/>
      <c r="H95" s="48"/>
    </row>
    <row r="96" s="33" customFormat="1" ht="22" customHeight="1" spans="1:8">
      <c r="A96" s="20">
        <v>92</v>
      </c>
      <c r="B96" s="19" t="s">
        <v>4203</v>
      </c>
      <c r="C96" s="19" t="s">
        <v>4179</v>
      </c>
      <c r="D96" s="19">
        <v>1.96</v>
      </c>
      <c r="E96" s="20">
        <f t="shared" si="2"/>
        <v>75</v>
      </c>
      <c r="F96" s="45">
        <f t="shared" si="3"/>
        <v>147</v>
      </c>
      <c r="G96" s="51"/>
      <c r="H96" s="48"/>
    </row>
    <row r="97" s="33" customFormat="1" ht="22" customHeight="1" spans="1:8">
      <c r="A97" s="20">
        <v>93</v>
      </c>
      <c r="B97" s="19" t="s">
        <v>4204</v>
      </c>
      <c r="C97" s="19" t="s">
        <v>4179</v>
      </c>
      <c r="D97" s="19">
        <v>1.38</v>
      </c>
      <c r="E97" s="20">
        <f t="shared" si="2"/>
        <v>75</v>
      </c>
      <c r="F97" s="45">
        <f t="shared" si="3"/>
        <v>103.5</v>
      </c>
      <c r="G97" s="51"/>
      <c r="H97" s="48"/>
    </row>
    <row r="98" s="33" customFormat="1" ht="22" customHeight="1" spans="1:8">
      <c r="A98" s="20">
        <v>94</v>
      </c>
      <c r="B98" s="19" t="s">
        <v>4205</v>
      </c>
      <c r="C98" s="19" t="s">
        <v>4179</v>
      </c>
      <c r="D98" s="44">
        <v>0.57</v>
      </c>
      <c r="E98" s="20">
        <f t="shared" si="2"/>
        <v>75</v>
      </c>
      <c r="F98" s="45">
        <f t="shared" si="3"/>
        <v>42.75</v>
      </c>
      <c r="G98" s="51"/>
      <c r="H98" s="48"/>
    </row>
    <row r="99" s="33" customFormat="1" ht="22" customHeight="1" spans="1:8">
      <c r="A99" s="20">
        <v>95</v>
      </c>
      <c r="B99" s="19" t="s">
        <v>4206</v>
      </c>
      <c r="C99" s="19" t="s">
        <v>4179</v>
      </c>
      <c r="D99" s="19">
        <v>1.31</v>
      </c>
      <c r="E99" s="20">
        <f t="shared" si="2"/>
        <v>75</v>
      </c>
      <c r="F99" s="45">
        <f t="shared" si="3"/>
        <v>98.25</v>
      </c>
      <c r="G99" s="51"/>
      <c r="H99" s="48"/>
    </row>
    <row r="100" s="33" customFormat="1" ht="22" customHeight="1" spans="1:8">
      <c r="A100" s="20">
        <v>96</v>
      </c>
      <c r="B100" s="19" t="s">
        <v>4207</v>
      </c>
      <c r="C100" s="19" t="s">
        <v>4179</v>
      </c>
      <c r="D100" s="19">
        <v>4.32</v>
      </c>
      <c r="E100" s="20">
        <f t="shared" si="2"/>
        <v>75</v>
      </c>
      <c r="F100" s="45">
        <f t="shared" si="3"/>
        <v>324</v>
      </c>
      <c r="G100" s="51"/>
      <c r="H100" s="48"/>
    </row>
    <row r="101" s="33" customFormat="1" ht="22" customHeight="1" spans="1:8">
      <c r="A101" s="20">
        <v>97</v>
      </c>
      <c r="B101" s="19" t="s">
        <v>4208</v>
      </c>
      <c r="C101" s="19" t="s">
        <v>4179</v>
      </c>
      <c r="D101" s="19">
        <v>3.85</v>
      </c>
      <c r="E101" s="20">
        <f t="shared" si="2"/>
        <v>75</v>
      </c>
      <c r="F101" s="45">
        <f t="shared" si="3"/>
        <v>288.75</v>
      </c>
      <c r="G101" s="51"/>
      <c r="H101" s="48"/>
    </row>
    <row r="102" s="33" customFormat="1" ht="22" customHeight="1" spans="1:8">
      <c r="A102" s="20">
        <v>98</v>
      </c>
      <c r="B102" s="19" t="s">
        <v>4209</v>
      </c>
      <c r="C102" s="19" t="s">
        <v>4179</v>
      </c>
      <c r="D102" s="44">
        <v>0.91</v>
      </c>
      <c r="E102" s="20">
        <f t="shared" si="2"/>
        <v>75</v>
      </c>
      <c r="F102" s="45">
        <f t="shared" si="3"/>
        <v>68.25</v>
      </c>
      <c r="G102" s="51"/>
      <c r="H102" s="48"/>
    </row>
    <row r="103" s="33" customFormat="1" ht="22" customHeight="1" spans="1:8">
      <c r="A103" s="20">
        <v>99</v>
      </c>
      <c r="B103" s="19" t="s">
        <v>4210</v>
      </c>
      <c r="C103" s="19" t="s">
        <v>4179</v>
      </c>
      <c r="D103" s="19">
        <v>1.09</v>
      </c>
      <c r="E103" s="20">
        <f t="shared" si="2"/>
        <v>75</v>
      </c>
      <c r="F103" s="45">
        <f t="shared" si="3"/>
        <v>81.75</v>
      </c>
      <c r="G103" s="51"/>
      <c r="H103" s="48"/>
    </row>
    <row r="104" s="33" customFormat="1" ht="22" customHeight="1" spans="1:8">
      <c r="A104" s="20">
        <v>100</v>
      </c>
      <c r="B104" s="19" t="s">
        <v>4211</v>
      </c>
      <c r="C104" s="19" t="s">
        <v>4179</v>
      </c>
      <c r="D104" s="19">
        <v>2.02</v>
      </c>
      <c r="E104" s="20">
        <f t="shared" si="2"/>
        <v>75</v>
      </c>
      <c r="F104" s="45">
        <f t="shared" si="3"/>
        <v>151.5</v>
      </c>
      <c r="G104" s="51"/>
      <c r="H104" s="48"/>
    </row>
    <row r="105" s="33" customFormat="1" ht="22" customHeight="1" spans="1:8">
      <c r="A105" s="20">
        <v>101</v>
      </c>
      <c r="B105" s="19" t="s">
        <v>4212</v>
      </c>
      <c r="C105" s="19" t="s">
        <v>4179</v>
      </c>
      <c r="D105" s="19">
        <v>1.85</v>
      </c>
      <c r="E105" s="20">
        <f t="shared" si="2"/>
        <v>75</v>
      </c>
      <c r="F105" s="45">
        <f t="shared" si="3"/>
        <v>138.75</v>
      </c>
      <c r="G105" s="51"/>
      <c r="H105" s="48"/>
    </row>
    <row r="106" s="33" customFormat="1" ht="22" customHeight="1" spans="1:8">
      <c r="A106" s="20">
        <v>102</v>
      </c>
      <c r="B106" s="19" t="s">
        <v>4213</v>
      </c>
      <c r="C106" s="19" t="s">
        <v>4179</v>
      </c>
      <c r="D106" s="52">
        <v>5.89</v>
      </c>
      <c r="E106" s="20">
        <f t="shared" si="2"/>
        <v>75</v>
      </c>
      <c r="F106" s="45">
        <f t="shared" si="3"/>
        <v>441.75</v>
      </c>
      <c r="G106" s="51"/>
      <c r="H106" s="48"/>
    </row>
    <row r="107" s="33" customFormat="1" ht="22" customHeight="1" spans="1:8">
      <c r="A107" s="20">
        <v>103</v>
      </c>
      <c r="B107" s="19" t="s">
        <v>4214</v>
      </c>
      <c r="C107" s="19" t="s">
        <v>4179</v>
      </c>
      <c r="D107" s="44">
        <v>1.6</v>
      </c>
      <c r="E107" s="20">
        <f t="shared" si="2"/>
        <v>75</v>
      </c>
      <c r="F107" s="45">
        <f t="shared" si="3"/>
        <v>120</v>
      </c>
      <c r="G107" s="51"/>
      <c r="H107" s="48"/>
    </row>
    <row r="108" s="33" customFormat="1" ht="22" customHeight="1" spans="1:8">
      <c r="A108" s="20">
        <v>104</v>
      </c>
      <c r="B108" s="19" t="s">
        <v>4215</v>
      </c>
      <c r="C108" s="19" t="s">
        <v>4179</v>
      </c>
      <c r="D108" s="44">
        <v>1.06</v>
      </c>
      <c r="E108" s="20">
        <f t="shared" si="2"/>
        <v>75</v>
      </c>
      <c r="F108" s="45">
        <f t="shared" si="3"/>
        <v>79.5</v>
      </c>
      <c r="G108" s="51"/>
      <c r="H108" s="48"/>
    </row>
    <row r="109" s="33" customFormat="1" ht="22" customHeight="1" spans="1:8">
      <c r="A109" s="20">
        <v>105</v>
      </c>
      <c r="B109" s="19" t="s">
        <v>4216</v>
      </c>
      <c r="C109" s="19" t="s">
        <v>4179</v>
      </c>
      <c r="D109" s="19">
        <v>1.33</v>
      </c>
      <c r="E109" s="20">
        <f t="shared" si="2"/>
        <v>75</v>
      </c>
      <c r="F109" s="45">
        <f t="shared" si="3"/>
        <v>99.75</v>
      </c>
      <c r="G109" s="51"/>
      <c r="H109" s="48"/>
    </row>
    <row r="110" s="33" customFormat="1" ht="22" customHeight="1" spans="1:8">
      <c r="A110" s="20">
        <v>106</v>
      </c>
      <c r="B110" s="19" t="s">
        <v>4217</v>
      </c>
      <c r="C110" s="19" t="s">
        <v>4179</v>
      </c>
      <c r="D110" s="44">
        <v>1.52</v>
      </c>
      <c r="E110" s="20">
        <f t="shared" si="2"/>
        <v>75</v>
      </c>
      <c r="F110" s="45">
        <f t="shared" si="3"/>
        <v>114</v>
      </c>
      <c r="G110" s="51"/>
      <c r="H110" s="48"/>
    </row>
    <row r="111" s="33" customFormat="1" ht="22" customHeight="1" spans="1:8">
      <c r="A111" s="20">
        <v>107</v>
      </c>
      <c r="B111" s="19" t="s">
        <v>4218</v>
      </c>
      <c r="C111" s="19" t="s">
        <v>4179</v>
      </c>
      <c r="D111" s="19">
        <v>4.85</v>
      </c>
      <c r="E111" s="20">
        <f t="shared" si="2"/>
        <v>75</v>
      </c>
      <c r="F111" s="45">
        <f t="shared" si="3"/>
        <v>363.75</v>
      </c>
      <c r="G111" s="51"/>
      <c r="H111" s="48"/>
    </row>
    <row r="112" s="33" customFormat="1" ht="22" customHeight="1" spans="1:8">
      <c r="A112" s="20">
        <v>108</v>
      </c>
      <c r="B112" s="19" t="s">
        <v>4219</v>
      </c>
      <c r="C112" s="19" t="s">
        <v>4179</v>
      </c>
      <c r="D112" s="19">
        <v>3.25</v>
      </c>
      <c r="E112" s="20">
        <f t="shared" si="2"/>
        <v>75</v>
      </c>
      <c r="F112" s="45">
        <f t="shared" si="3"/>
        <v>243.75</v>
      </c>
      <c r="G112" s="51"/>
      <c r="H112" s="48"/>
    </row>
    <row r="113" s="33" customFormat="1" ht="22" customHeight="1" spans="1:8">
      <c r="A113" s="20">
        <v>109</v>
      </c>
      <c r="B113" s="19" t="s">
        <v>4220</v>
      </c>
      <c r="C113" s="19" t="s">
        <v>4179</v>
      </c>
      <c r="D113" s="19">
        <v>2.23</v>
      </c>
      <c r="E113" s="20">
        <f t="shared" si="2"/>
        <v>75</v>
      </c>
      <c r="F113" s="45">
        <f t="shared" si="3"/>
        <v>167.25</v>
      </c>
      <c r="G113" s="51"/>
      <c r="H113" s="48"/>
    </row>
    <row r="114" s="33" customFormat="1" ht="22" customHeight="1" spans="1:8">
      <c r="A114" s="20">
        <v>110</v>
      </c>
      <c r="B114" s="19" t="s">
        <v>4221</v>
      </c>
      <c r="C114" s="19" t="s">
        <v>4179</v>
      </c>
      <c r="D114" s="19">
        <v>1.99</v>
      </c>
      <c r="E114" s="20">
        <f t="shared" si="2"/>
        <v>75</v>
      </c>
      <c r="F114" s="45">
        <f t="shared" si="3"/>
        <v>149.25</v>
      </c>
      <c r="G114" s="51"/>
      <c r="H114" s="48"/>
    </row>
    <row r="115" s="33" customFormat="1" ht="22" customHeight="1" spans="1:8">
      <c r="A115" s="20">
        <v>111</v>
      </c>
      <c r="B115" s="19" t="s">
        <v>4222</v>
      </c>
      <c r="C115" s="19" t="s">
        <v>4179</v>
      </c>
      <c r="D115" s="19">
        <v>2.07</v>
      </c>
      <c r="E115" s="20">
        <f t="shared" si="2"/>
        <v>75</v>
      </c>
      <c r="F115" s="45">
        <f t="shared" si="3"/>
        <v>155.25</v>
      </c>
      <c r="G115" s="51"/>
      <c r="H115" s="48"/>
    </row>
    <row r="116" s="33" customFormat="1" ht="22" customHeight="1" spans="1:8">
      <c r="A116" s="20">
        <v>112</v>
      </c>
      <c r="B116" s="19" t="s">
        <v>4223</v>
      </c>
      <c r="C116" s="19" t="s">
        <v>4179</v>
      </c>
      <c r="D116" s="19">
        <v>1.11</v>
      </c>
      <c r="E116" s="20">
        <f t="shared" si="2"/>
        <v>75</v>
      </c>
      <c r="F116" s="45">
        <f t="shared" si="3"/>
        <v>83.25</v>
      </c>
      <c r="G116" s="51"/>
      <c r="H116" s="48"/>
    </row>
    <row r="117" s="33" customFormat="1" ht="22" customHeight="1" spans="1:8">
      <c r="A117" s="20">
        <v>113</v>
      </c>
      <c r="B117" s="19" t="s">
        <v>4224</v>
      </c>
      <c r="C117" s="19" t="s">
        <v>4179</v>
      </c>
      <c r="D117" s="44">
        <v>0.32</v>
      </c>
      <c r="E117" s="20">
        <f t="shared" si="2"/>
        <v>75</v>
      </c>
      <c r="F117" s="45">
        <f t="shared" si="3"/>
        <v>24</v>
      </c>
      <c r="G117" s="51"/>
      <c r="H117" s="48"/>
    </row>
    <row r="118" s="33" customFormat="1" ht="22" customHeight="1" spans="1:8">
      <c r="A118" s="20">
        <v>114</v>
      </c>
      <c r="B118" s="19" t="s">
        <v>4225</v>
      </c>
      <c r="C118" s="19" t="s">
        <v>4179</v>
      </c>
      <c r="D118" s="19">
        <v>3.02</v>
      </c>
      <c r="E118" s="20">
        <f t="shared" si="2"/>
        <v>75</v>
      </c>
      <c r="F118" s="45">
        <f t="shared" si="3"/>
        <v>226.5</v>
      </c>
      <c r="G118" s="51"/>
      <c r="H118" s="48"/>
    </row>
    <row r="119" s="33" customFormat="1" ht="22" customHeight="1" spans="1:8">
      <c r="A119" s="20">
        <v>115</v>
      </c>
      <c r="B119" s="19" t="s">
        <v>4226</v>
      </c>
      <c r="C119" s="19" t="s">
        <v>4179</v>
      </c>
      <c r="D119" s="19">
        <v>5.15</v>
      </c>
      <c r="E119" s="20">
        <f t="shared" si="2"/>
        <v>75</v>
      </c>
      <c r="F119" s="45">
        <f t="shared" si="3"/>
        <v>386.25</v>
      </c>
      <c r="G119" s="51"/>
      <c r="H119" s="48"/>
    </row>
    <row r="120" s="33" customFormat="1" ht="22" customHeight="1" spans="1:8">
      <c r="A120" s="20">
        <v>116</v>
      </c>
      <c r="B120" s="19" t="s">
        <v>4227</v>
      </c>
      <c r="C120" s="19" t="s">
        <v>4179</v>
      </c>
      <c r="D120" s="19">
        <v>3.26</v>
      </c>
      <c r="E120" s="20">
        <f t="shared" si="2"/>
        <v>75</v>
      </c>
      <c r="F120" s="45">
        <f t="shared" si="3"/>
        <v>244.5</v>
      </c>
      <c r="G120" s="51"/>
      <c r="H120" s="48"/>
    </row>
    <row r="121" s="33" customFormat="1" ht="22" customHeight="1" spans="1:8">
      <c r="A121" s="20">
        <v>117</v>
      </c>
      <c r="B121" s="19" t="s">
        <v>4228</v>
      </c>
      <c r="C121" s="19" t="s">
        <v>4179</v>
      </c>
      <c r="D121" s="19">
        <v>3.19</v>
      </c>
      <c r="E121" s="20">
        <f t="shared" si="2"/>
        <v>75</v>
      </c>
      <c r="F121" s="45">
        <f t="shared" si="3"/>
        <v>239.25</v>
      </c>
      <c r="G121" s="51"/>
      <c r="H121" s="48"/>
    </row>
    <row r="122" s="33" customFormat="1" ht="22" customHeight="1" spans="1:8">
      <c r="A122" s="20">
        <v>118</v>
      </c>
      <c r="B122" s="19" t="s">
        <v>4229</v>
      </c>
      <c r="C122" s="19" t="s">
        <v>4179</v>
      </c>
      <c r="D122" s="19">
        <v>0.99</v>
      </c>
      <c r="E122" s="20">
        <f t="shared" si="2"/>
        <v>75</v>
      </c>
      <c r="F122" s="45">
        <f t="shared" si="3"/>
        <v>74.25</v>
      </c>
      <c r="G122" s="51"/>
      <c r="H122" s="48"/>
    </row>
    <row r="123" s="33" customFormat="1" ht="22" customHeight="1" spans="1:8">
      <c r="A123" s="20">
        <v>119</v>
      </c>
      <c r="B123" s="19" t="s">
        <v>4230</v>
      </c>
      <c r="C123" s="19" t="s">
        <v>4179</v>
      </c>
      <c r="D123" s="19">
        <v>1.15</v>
      </c>
      <c r="E123" s="20">
        <f t="shared" si="2"/>
        <v>75</v>
      </c>
      <c r="F123" s="45">
        <f t="shared" si="3"/>
        <v>86.25</v>
      </c>
      <c r="G123" s="51"/>
      <c r="H123" s="48"/>
    </row>
    <row r="124" s="33" customFormat="1" ht="22" customHeight="1" spans="1:8">
      <c r="A124" s="20">
        <v>120</v>
      </c>
      <c r="B124" s="19" t="s">
        <v>4231</v>
      </c>
      <c r="C124" s="19" t="s">
        <v>4179</v>
      </c>
      <c r="D124" s="19">
        <v>3.58</v>
      </c>
      <c r="E124" s="20">
        <f t="shared" si="2"/>
        <v>75</v>
      </c>
      <c r="F124" s="45">
        <f t="shared" si="3"/>
        <v>268.5</v>
      </c>
      <c r="G124" s="51"/>
      <c r="H124" s="48"/>
    </row>
    <row r="125" s="33" customFormat="1" ht="22" customHeight="1" spans="1:8">
      <c r="A125" s="20">
        <v>121</v>
      </c>
      <c r="B125" s="19" t="s">
        <v>1578</v>
      </c>
      <c r="C125" s="19" t="s">
        <v>4179</v>
      </c>
      <c r="D125" s="19">
        <v>1.6</v>
      </c>
      <c r="E125" s="20">
        <f t="shared" si="2"/>
        <v>75</v>
      </c>
      <c r="F125" s="45">
        <f t="shared" si="3"/>
        <v>120</v>
      </c>
      <c r="G125" s="51"/>
      <c r="H125" s="48"/>
    </row>
    <row r="126" s="33" customFormat="1" ht="22" customHeight="1" spans="1:8">
      <c r="A126" s="20">
        <v>122</v>
      </c>
      <c r="B126" s="19" t="s">
        <v>1933</v>
      </c>
      <c r="C126" s="19" t="s">
        <v>4179</v>
      </c>
      <c r="D126" s="19">
        <v>4.44</v>
      </c>
      <c r="E126" s="20">
        <f t="shared" si="2"/>
        <v>75</v>
      </c>
      <c r="F126" s="45">
        <f t="shared" si="3"/>
        <v>333</v>
      </c>
      <c r="G126" s="51"/>
      <c r="H126" s="48"/>
    </row>
    <row r="127" s="33" customFormat="1" ht="22" customHeight="1" spans="1:8">
      <c r="A127" s="20">
        <v>123</v>
      </c>
      <c r="B127" s="19" t="s">
        <v>4232</v>
      </c>
      <c r="C127" s="19" t="s">
        <v>4179</v>
      </c>
      <c r="D127" s="19">
        <v>2.1</v>
      </c>
      <c r="E127" s="20">
        <f t="shared" si="2"/>
        <v>75</v>
      </c>
      <c r="F127" s="45">
        <f t="shared" si="3"/>
        <v>157.5</v>
      </c>
      <c r="G127" s="51"/>
      <c r="H127" s="48"/>
    </row>
    <row r="128" s="33" customFormat="1" ht="22" customHeight="1" spans="1:8">
      <c r="A128" s="20">
        <v>124</v>
      </c>
      <c r="B128" s="19" t="s">
        <v>4233</v>
      </c>
      <c r="C128" s="19" t="s">
        <v>4179</v>
      </c>
      <c r="D128" s="19">
        <v>1.16</v>
      </c>
      <c r="E128" s="20">
        <f t="shared" si="2"/>
        <v>75</v>
      </c>
      <c r="F128" s="45">
        <f t="shared" si="3"/>
        <v>87</v>
      </c>
      <c r="G128" s="51"/>
      <c r="H128" s="48"/>
    </row>
    <row r="129" s="33" customFormat="1" ht="22" customHeight="1" spans="1:8">
      <c r="A129" s="20">
        <v>125</v>
      </c>
      <c r="B129" s="19" t="s">
        <v>1940</v>
      </c>
      <c r="C129" s="19" t="s">
        <v>4179</v>
      </c>
      <c r="D129" s="19">
        <v>3.23</v>
      </c>
      <c r="E129" s="20">
        <f t="shared" si="2"/>
        <v>75</v>
      </c>
      <c r="F129" s="45">
        <f t="shared" si="3"/>
        <v>242.25</v>
      </c>
      <c r="G129" s="51"/>
      <c r="H129" s="48"/>
    </row>
    <row r="130" s="33" customFormat="1" ht="22" customHeight="1" spans="1:8">
      <c r="A130" s="20">
        <v>126</v>
      </c>
      <c r="B130" s="19" t="s">
        <v>4234</v>
      </c>
      <c r="C130" s="19" t="s">
        <v>4179</v>
      </c>
      <c r="D130" s="44">
        <v>4.95</v>
      </c>
      <c r="E130" s="20">
        <f t="shared" si="2"/>
        <v>75</v>
      </c>
      <c r="F130" s="45">
        <f t="shared" si="3"/>
        <v>371.25</v>
      </c>
      <c r="G130" s="51"/>
      <c r="H130" s="48"/>
    </row>
    <row r="131" s="33" customFormat="1" ht="22" customHeight="1" spans="1:8">
      <c r="A131" s="20">
        <v>127</v>
      </c>
      <c r="B131" s="19" t="s">
        <v>4235</v>
      </c>
      <c r="C131" s="19" t="s">
        <v>4179</v>
      </c>
      <c r="D131" s="19">
        <v>1.98</v>
      </c>
      <c r="E131" s="20">
        <f t="shared" si="2"/>
        <v>75</v>
      </c>
      <c r="F131" s="45">
        <f t="shared" si="3"/>
        <v>148.5</v>
      </c>
      <c r="G131" s="51"/>
      <c r="H131" s="48"/>
    </row>
    <row r="132" s="33" customFormat="1" ht="22" customHeight="1" spans="1:8">
      <c r="A132" s="20">
        <v>128</v>
      </c>
      <c r="B132" s="19" t="s">
        <v>4236</v>
      </c>
      <c r="C132" s="19" t="s">
        <v>4179</v>
      </c>
      <c r="D132" s="19">
        <v>1.57</v>
      </c>
      <c r="E132" s="20">
        <f t="shared" si="2"/>
        <v>75</v>
      </c>
      <c r="F132" s="45">
        <f t="shared" si="3"/>
        <v>117.75</v>
      </c>
      <c r="G132" s="51"/>
      <c r="H132" s="48"/>
    </row>
    <row r="133" s="33" customFormat="1" ht="22" customHeight="1" spans="1:8">
      <c r="A133" s="20">
        <v>129</v>
      </c>
      <c r="B133" s="19" t="s">
        <v>3879</v>
      </c>
      <c r="C133" s="19" t="s">
        <v>4179</v>
      </c>
      <c r="D133" s="19">
        <v>1.61</v>
      </c>
      <c r="E133" s="20">
        <f t="shared" ref="E133:E196" si="4">75</f>
        <v>75</v>
      </c>
      <c r="F133" s="45">
        <f t="shared" ref="F133:F196" si="5">D133*E133</f>
        <v>120.75</v>
      </c>
      <c r="G133" s="51"/>
      <c r="H133" s="48"/>
    </row>
    <row r="134" s="33" customFormat="1" ht="22" customHeight="1" spans="1:8">
      <c r="A134" s="20">
        <v>130</v>
      </c>
      <c r="B134" s="19" t="s">
        <v>4237</v>
      </c>
      <c r="C134" s="19" t="s">
        <v>4179</v>
      </c>
      <c r="D134" s="19">
        <v>1.96</v>
      </c>
      <c r="E134" s="20">
        <f t="shared" si="4"/>
        <v>75</v>
      </c>
      <c r="F134" s="45">
        <f t="shared" si="5"/>
        <v>147</v>
      </c>
      <c r="G134" s="51"/>
      <c r="H134" s="48"/>
    </row>
    <row r="135" s="33" customFormat="1" ht="22" customHeight="1" spans="1:8">
      <c r="A135" s="20">
        <v>131</v>
      </c>
      <c r="B135" s="27" t="s">
        <v>4217</v>
      </c>
      <c r="C135" s="19" t="s">
        <v>4179</v>
      </c>
      <c r="D135" s="19">
        <v>1.66</v>
      </c>
      <c r="E135" s="20">
        <f t="shared" si="4"/>
        <v>75</v>
      </c>
      <c r="F135" s="45">
        <f t="shared" si="5"/>
        <v>124.5</v>
      </c>
      <c r="G135" s="51"/>
      <c r="H135" s="48"/>
    </row>
    <row r="136" s="33" customFormat="1" ht="22" customHeight="1" spans="1:8">
      <c r="A136" s="20">
        <v>132</v>
      </c>
      <c r="B136" s="19" t="s">
        <v>4238</v>
      </c>
      <c r="C136" s="19" t="s">
        <v>4179</v>
      </c>
      <c r="D136" s="44">
        <v>3</v>
      </c>
      <c r="E136" s="20">
        <f t="shared" si="4"/>
        <v>75</v>
      </c>
      <c r="F136" s="45">
        <f t="shared" si="5"/>
        <v>225</v>
      </c>
      <c r="G136" s="51"/>
      <c r="H136" s="48"/>
    </row>
    <row r="137" s="33" customFormat="1" ht="22" customHeight="1" spans="1:8">
      <c r="A137" s="20">
        <v>133</v>
      </c>
      <c r="B137" s="19" t="s">
        <v>4239</v>
      </c>
      <c r="C137" s="19" t="s">
        <v>4179</v>
      </c>
      <c r="D137" s="44">
        <v>0.85</v>
      </c>
      <c r="E137" s="20">
        <f t="shared" si="4"/>
        <v>75</v>
      </c>
      <c r="F137" s="45">
        <f t="shared" si="5"/>
        <v>63.75</v>
      </c>
      <c r="G137" s="51"/>
      <c r="H137" s="48"/>
    </row>
    <row r="138" s="33" customFormat="1" ht="22" customHeight="1" spans="1:8">
      <c r="A138" s="20">
        <v>134</v>
      </c>
      <c r="B138" s="19" t="s">
        <v>219</v>
      </c>
      <c r="C138" s="19" t="s">
        <v>4179</v>
      </c>
      <c r="D138" s="19">
        <v>2.19</v>
      </c>
      <c r="E138" s="20">
        <f t="shared" si="4"/>
        <v>75</v>
      </c>
      <c r="F138" s="45">
        <f t="shared" si="5"/>
        <v>164.25</v>
      </c>
      <c r="G138" s="51"/>
      <c r="H138" s="48"/>
    </row>
    <row r="139" s="33" customFormat="1" ht="22" customHeight="1" spans="1:8">
      <c r="A139" s="20">
        <v>135</v>
      </c>
      <c r="B139" s="19" t="s">
        <v>4240</v>
      </c>
      <c r="C139" s="19" t="s">
        <v>4179</v>
      </c>
      <c r="D139" s="44">
        <v>0.74</v>
      </c>
      <c r="E139" s="20">
        <f t="shared" si="4"/>
        <v>75</v>
      </c>
      <c r="F139" s="45">
        <f t="shared" si="5"/>
        <v>55.5</v>
      </c>
      <c r="G139" s="51"/>
      <c r="H139" s="48"/>
    </row>
    <row r="140" s="33" customFormat="1" ht="22" customHeight="1" spans="1:8">
      <c r="A140" s="20">
        <v>136</v>
      </c>
      <c r="B140" s="19" t="s">
        <v>4241</v>
      </c>
      <c r="C140" s="19" t="s">
        <v>4179</v>
      </c>
      <c r="D140" s="19">
        <v>2.02</v>
      </c>
      <c r="E140" s="20">
        <f t="shared" si="4"/>
        <v>75</v>
      </c>
      <c r="F140" s="45">
        <f t="shared" si="5"/>
        <v>151.5</v>
      </c>
      <c r="G140" s="51" t="s">
        <v>4242</v>
      </c>
      <c r="H140" s="48"/>
    </row>
    <row r="141" s="33" customFormat="1" ht="22" customHeight="1" spans="1:8">
      <c r="A141" s="20">
        <v>137</v>
      </c>
      <c r="B141" s="19" t="s">
        <v>4243</v>
      </c>
      <c r="C141" s="19" t="s">
        <v>4179</v>
      </c>
      <c r="D141" s="19">
        <v>0.39</v>
      </c>
      <c r="E141" s="20">
        <f t="shared" si="4"/>
        <v>75</v>
      </c>
      <c r="F141" s="45">
        <f t="shared" si="5"/>
        <v>29.25</v>
      </c>
      <c r="G141" s="51"/>
      <c r="H141" s="48"/>
    </row>
    <row r="142" s="33" customFormat="1" ht="22" customHeight="1" spans="1:8">
      <c r="A142" s="20">
        <v>138</v>
      </c>
      <c r="B142" s="19" t="s">
        <v>4244</v>
      </c>
      <c r="C142" s="19" t="s">
        <v>4179</v>
      </c>
      <c r="D142" s="19">
        <f>0.61+0.45+1.52+0.18</f>
        <v>2.76</v>
      </c>
      <c r="E142" s="20">
        <f t="shared" si="4"/>
        <v>75</v>
      </c>
      <c r="F142" s="45">
        <f t="shared" si="5"/>
        <v>207</v>
      </c>
      <c r="G142" s="51"/>
      <c r="H142" s="48"/>
    </row>
    <row r="143" s="33" customFormat="1" ht="22" customHeight="1" spans="1:8">
      <c r="A143" s="20">
        <v>139</v>
      </c>
      <c r="B143" s="19" t="s">
        <v>4245</v>
      </c>
      <c r="C143" s="19" t="s">
        <v>4179</v>
      </c>
      <c r="D143" s="19">
        <f>1.17+0.73</f>
        <v>1.9</v>
      </c>
      <c r="E143" s="20">
        <f t="shared" si="4"/>
        <v>75</v>
      </c>
      <c r="F143" s="45">
        <f t="shared" si="5"/>
        <v>142.5</v>
      </c>
      <c r="G143" s="51"/>
      <c r="H143" s="48"/>
    </row>
    <row r="144" s="33" customFormat="1" ht="22" customHeight="1" spans="1:8">
      <c r="A144" s="20">
        <v>140</v>
      </c>
      <c r="B144" s="19" t="s">
        <v>4246</v>
      </c>
      <c r="C144" s="19" t="s">
        <v>4179</v>
      </c>
      <c r="D144" s="19">
        <f>1.28+0.91+0.94</f>
        <v>3.13</v>
      </c>
      <c r="E144" s="20">
        <f t="shared" si="4"/>
        <v>75</v>
      </c>
      <c r="F144" s="45">
        <f t="shared" si="5"/>
        <v>234.75</v>
      </c>
      <c r="G144" s="51"/>
      <c r="H144" s="48"/>
    </row>
    <row r="145" s="33" customFormat="1" ht="22" customHeight="1" spans="1:8">
      <c r="A145" s="20">
        <v>141</v>
      </c>
      <c r="B145" s="19" t="s">
        <v>4247</v>
      </c>
      <c r="C145" s="19" t="s">
        <v>4179</v>
      </c>
      <c r="D145" s="19">
        <f>1.44+2.01+1.41+0.85</f>
        <v>5.71</v>
      </c>
      <c r="E145" s="20">
        <f t="shared" si="4"/>
        <v>75</v>
      </c>
      <c r="F145" s="45">
        <f t="shared" si="5"/>
        <v>428.25</v>
      </c>
      <c r="G145" s="51"/>
      <c r="H145" s="48"/>
    </row>
    <row r="146" s="33" customFormat="1" ht="22" customHeight="1" spans="1:8">
      <c r="A146" s="20">
        <v>142</v>
      </c>
      <c r="B146" s="19" t="s">
        <v>4248</v>
      </c>
      <c r="C146" s="19" t="s">
        <v>4179</v>
      </c>
      <c r="D146" s="19">
        <v>0.76</v>
      </c>
      <c r="E146" s="20">
        <f t="shared" si="4"/>
        <v>75</v>
      </c>
      <c r="F146" s="45">
        <f t="shared" si="5"/>
        <v>57</v>
      </c>
      <c r="G146" s="51"/>
      <c r="H146" s="48"/>
    </row>
    <row r="147" s="33" customFormat="1" ht="22" customHeight="1" spans="1:8">
      <c r="A147" s="20">
        <v>143</v>
      </c>
      <c r="B147" s="19" t="s">
        <v>4249</v>
      </c>
      <c r="C147" s="19" t="s">
        <v>4179</v>
      </c>
      <c r="D147" s="19">
        <v>2.4</v>
      </c>
      <c r="E147" s="20">
        <f t="shared" si="4"/>
        <v>75</v>
      </c>
      <c r="F147" s="45">
        <f t="shared" si="5"/>
        <v>180</v>
      </c>
      <c r="G147" s="51"/>
      <c r="H147" s="48"/>
    </row>
    <row r="148" s="33" customFormat="1" ht="22" customHeight="1" spans="1:8">
      <c r="A148" s="20">
        <v>144</v>
      </c>
      <c r="B148" s="19" t="s">
        <v>4250</v>
      </c>
      <c r="C148" s="19" t="s">
        <v>4179</v>
      </c>
      <c r="D148" s="19">
        <v>0.89</v>
      </c>
      <c r="E148" s="20">
        <f t="shared" si="4"/>
        <v>75</v>
      </c>
      <c r="F148" s="45">
        <f t="shared" si="5"/>
        <v>66.75</v>
      </c>
      <c r="G148" s="51"/>
      <c r="H148" s="48"/>
    </row>
    <row r="149" s="33" customFormat="1" ht="22" customHeight="1" spans="1:8">
      <c r="A149" s="20">
        <v>145</v>
      </c>
      <c r="B149" s="19" t="s">
        <v>4251</v>
      </c>
      <c r="C149" s="19" t="s">
        <v>4179</v>
      </c>
      <c r="D149" s="19">
        <v>1.8</v>
      </c>
      <c r="E149" s="20">
        <f t="shared" si="4"/>
        <v>75</v>
      </c>
      <c r="F149" s="45">
        <f t="shared" si="5"/>
        <v>135</v>
      </c>
      <c r="G149" s="51"/>
      <c r="H149" s="48"/>
    </row>
    <row r="150" s="33" customFormat="1" ht="22" customHeight="1" spans="1:8">
      <c r="A150" s="20">
        <v>146</v>
      </c>
      <c r="B150" s="19" t="s">
        <v>4252</v>
      </c>
      <c r="C150" s="19" t="s">
        <v>4179</v>
      </c>
      <c r="D150" s="19">
        <v>1</v>
      </c>
      <c r="E150" s="20">
        <f t="shared" si="4"/>
        <v>75</v>
      </c>
      <c r="F150" s="45">
        <f t="shared" si="5"/>
        <v>75</v>
      </c>
      <c r="G150" s="51"/>
      <c r="H150" s="48"/>
    </row>
    <row r="151" s="33" customFormat="1" ht="22" customHeight="1" spans="1:8">
      <c r="A151" s="20">
        <v>147</v>
      </c>
      <c r="B151" s="19" t="s">
        <v>4253</v>
      </c>
      <c r="C151" s="19" t="s">
        <v>4179</v>
      </c>
      <c r="D151" s="19">
        <v>1.58</v>
      </c>
      <c r="E151" s="20">
        <f t="shared" si="4"/>
        <v>75</v>
      </c>
      <c r="F151" s="45">
        <f t="shared" si="5"/>
        <v>118.5</v>
      </c>
      <c r="G151" s="51"/>
      <c r="H151" s="48"/>
    </row>
    <row r="152" s="33" customFormat="1" ht="22" customHeight="1" spans="1:8">
      <c r="A152" s="20">
        <v>148</v>
      </c>
      <c r="B152" s="19" t="s">
        <v>4254</v>
      </c>
      <c r="C152" s="19" t="s">
        <v>4179</v>
      </c>
      <c r="D152" s="19">
        <v>0.96</v>
      </c>
      <c r="E152" s="20">
        <f t="shared" si="4"/>
        <v>75</v>
      </c>
      <c r="F152" s="45">
        <f t="shared" si="5"/>
        <v>72</v>
      </c>
      <c r="G152" s="51"/>
      <c r="H152" s="48"/>
    </row>
    <row r="153" s="33" customFormat="1" ht="22" customHeight="1" spans="1:8">
      <c r="A153" s="20">
        <v>149</v>
      </c>
      <c r="B153" s="19" t="s">
        <v>4255</v>
      </c>
      <c r="C153" s="19" t="s">
        <v>4179</v>
      </c>
      <c r="D153" s="19">
        <v>0.19</v>
      </c>
      <c r="E153" s="20">
        <f t="shared" si="4"/>
        <v>75</v>
      </c>
      <c r="F153" s="45">
        <f t="shared" si="5"/>
        <v>14.25</v>
      </c>
      <c r="G153" s="51"/>
      <c r="H153" s="48"/>
    </row>
    <row r="154" s="33" customFormat="1" ht="22" customHeight="1" spans="1:8">
      <c r="A154" s="20">
        <v>150</v>
      </c>
      <c r="B154" s="19" t="s">
        <v>1743</v>
      </c>
      <c r="C154" s="19" t="s">
        <v>4179</v>
      </c>
      <c r="D154" s="19">
        <v>0.44</v>
      </c>
      <c r="E154" s="20">
        <f t="shared" si="4"/>
        <v>75</v>
      </c>
      <c r="F154" s="45">
        <f t="shared" si="5"/>
        <v>33</v>
      </c>
      <c r="G154" s="51"/>
      <c r="H154" s="48"/>
    </row>
    <row r="155" s="33" customFormat="1" ht="22" customHeight="1" spans="1:8">
      <c r="A155" s="20">
        <v>151</v>
      </c>
      <c r="B155" s="19" t="s">
        <v>4256</v>
      </c>
      <c r="C155" s="19" t="s">
        <v>4179</v>
      </c>
      <c r="D155" s="19">
        <f>0.75+0.86+1.48</f>
        <v>3.09</v>
      </c>
      <c r="E155" s="20">
        <f t="shared" si="4"/>
        <v>75</v>
      </c>
      <c r="F155" s="45">
        <f t="shared" si="5"/>
        <v>231.75</v>
      </c>
      <c r="G155" s="51"/>
      <c r="H155" s="48"/>
    </row>
    <row r="156" s="33" customFormat="1" ht="22" customHeight="1" spans="1:8">
      <c r="A156" s="20">
        <v>152</v>
      </c>
      <c r="B156" s="19" t="s">
        <v>4257</v>
      </c>
      <c r="C156" s="19" t="s">
        <v>4179</v>
      </c>
      <c r="D156" s="19">
        <v>0.83</v>
      </c>
      <c r="E156" s="20">
        <f t="shared" si="4"/>
        <v>75</v>
      </c>
      <c r="F156" s="45">
        <f t="shared" si="5"/>
        <v>62.25</v>
      </c>
      <c r="G156" s="51"/>
      <c r="H156" s="48"/>
    </row>
    <row r="157" s="33" customFormat="1" ht="22" customHeight="1" spans="1:8">
      <c r="A157" s="20">
        <v>153</v>
      </c>
      <c r="B157" s="19" t="s">
        <v>4258</v>
      </c>
      <c r="C157" s="19" t="s">
        <v>4259</v>
      </c>
      <c r="D157" s="52">
        <v>2.83</v>
      </c>
      <c r="E157" s="20">
        <f t="shared" si="4"/>
        <v>75</v>
      </c>
      <c r="F157" s="45">
        <f t="shared" si="5"/>
        <v>212.25</v>
      </c>
      <c r="G157" s="51"/>
      <c r="H157" s="48"/>
    </row>
    <row r="158" s="33" customFormat="1" ht="22" customHeight="1" spans="1:8">
      <c r="A158" s="20">
        <v>154</v>
      </c>
      <c r="B158" s="19" t="s">
        <v>4260</v>
      </c>
      <c r="C158" s="19" t="s">
        <v>4259</v>
      </c>
      <c r="D158" s="19">
        <v>2.9</v>
      </c>
      <c r="E158" s="20">
        <f t="shared" si="4"/>
        <v>75</v>
      </c>
      <c r="F158" s="45">
        <f t="shared" si="5"/>
        <v>217.5</v>
      </c>
      <c r="G158" s="53"/>
      <c r="H158" s="48"/>
    </row>
    <row r="159" s="33" customFormat="1" ht="22" customHeight="1" spans="1:8">
      <c r="A159" s="20">
        <v>155</v>
      </c>
      <c r="B159" s="19" t="s">
        <v>4261</v>
      </c>
      <c r="C159" s="19" t="s">
        <v>4259</v>
      </c>
      <c r="D159" s="52">
        <v>1.68</v>
      </c>
      <c r="E159" s="20">
        <f t="shared" si="4"/>
        <v>75</v>
      </c>
      <c r="F159" s="45">
        <f t="shared" si="5"/>
        <v>126</v>
      </c>
      <c r="G159" s="53"/>
      <c r="H159" s="48"/>
    </row>
    <row r="160" s="33" customFormat="1" ht="22" customHeight="1" spans="1:8">
      <c r="A160" s="20">
        <v>156</v>
      </c>
      <c r="B160" s="19" t="s">
        <v>4262</v>
      </c>
      <c r="C160" s="19" t="s">
        <v>4259</v>
      </c>
      <c r="D160" s="19">
        <v>3.18</v>
      </c>
      <c r="E160" s="20">
        <f t="shared" si="4"/>
        <v>75</v>
      </c>
      <c r="F160" s="45">
        <f t="shared" si="5"/>
        <v>238.5</v>
      </c>
      <c r="G160" s="53"/>
      <c r="H160" s="48"/>
    </row>
    <row r="161" s="33" customFormat="1" ht="22" customHeight="1" spans="1:8">
      <c r="A161" s="20">
        <v>157</v>
      </c>
      <c r="B161" s="19" t="s">
        <v>4263</v>
      </c>
      <c r="C161" s="19" t="s">
        <v>4259</v>
      </c>
      <c r="D161" s="52">
        <v>0.79</v>
      </c>
      <c r="E161" s="20">
        <f t="shared" si="4"/>
        <v>75</v>
      </c>
      <c r="F161" s="45">
        <f t="shared" si="5"/>
        <v>59.25</v>
      </c>
      <c r="G161" s="53"/>
      <c r="H161" s="48"/>
    </row>
    <row r="162" s="33" customFormat="1" ht="22" customHeight="1" spans="1:8">
      <c r="A162" s="20">
        <v>158</v>
      </c>
      <c r="B162" s="19" t="s">
        <v>4264</v>
      </c>
      <c r="C162" s="19" t="s">
        <v>4259</v>
      </c>
      <c r="D162" s="19">
        <v>1.9</v>
      </c>
      <c r="E162" s="20">
        <f t="shared" si="4"/>
        <v>75</v>
      </c>
      <c r="F162" s="45">
        <f t="shared" si="5"/>
        <v>142.5</v>
      </c>
      <c r="G162" s="53"/>
      <c r="H162" s="48"/>
    </row>
    <row r="163" s="33" customFormat="1" ht="22" customHeight="1" spans="1:8">
      <c r="A163" s="20">
        <v>159</v>
      </c>
      <c r="B163" s="19" t="s">
        <v>4265</v>
      </c>
      <c r="C163" s="19" t="s">
        <v>4259</v>
      </c>
      <c r="D163" s="19">
        <v>5.08</v>
      </c>
      <c r="E163" s="20">
        <f t="shared" si="4"/>
        <v>75</v>
      </c>
      <c r="F163" s="45">
        <f t="shared" si="5"/>
        <v>381</v>
      </c>
      <c r="G163" s="53"/>
      <c r="H163" s="48"/>
    </row>
    <row r="164" s="33" customFormat="1" ht="22" customHeight="1" spans="1:8">
      <c r="A164" s="20">
        <v>160</v>
      </c>
      <c r="B164" s="19" t="s">
        <v>4266</v>
      </c>
      <c r="C164" s="19" t="s">
        <v>4259</v>
      </c>
      <c r="D164" s="19">
        <v>2.35</v>
      </c>
      <c r="E164" s="20">
        <f t="shared" si="4"/>
        <v>75</v>
      </c>
      <c r="F164" s="45">
        <f t="shared" si="5"/>
        <v>176.25</v>
      </c>
      <c r="G164" s="53"/>
      <c r="H164" s="48"/>
    </row>
    <row r="165" s="33" customFormat="1" ht="22" customHeight="1" spans="1:8">
      <c r="A165" s="20">
        <v>161</v>
      </c>
      <c r="B165" s="19" t="s">
        <v>4267</v>
      </c>
      <c r="C165" s="19" t="s">
        <v>4259</v>
      </c>
      <c r="D165" s="54">
        <v>1.74</v>
      </c>
      <c r="E165" s="20">
        <f t="shared" si="4"/>
        <v>75</v>
      </c>
      <c r="F165" s="45">
        <f t="shared" si="5"/>
        <v>130.5</v>
      </c>
      <c r="G165" s="53"/>
      <c r="H165" s="48"/>
    </row>
    <row r="166" s="33" customFormat="1" ht="22" customHeight="1" spans="1:8">
      <c r="A166" s="20">
        <v>162</v>
      </c>
      <c r="B166" s="19" t="s">
        <v>4268</v>
      </c>
      <c r="C166" s="19" t="s">
        <v>4259</v>
      </c>
      <c r="D166" s="52">
        <v>3.2</v>
      </c>
      <c r="E166" s="20">
        <f t="shared" si="4"/>
        <v>75</v>
      </c>
      <c r="F166" s="45">
        <f t="shared" si="5"/>
        <v>240</v>
      </c>
      <c r="G166" s="53"/>
      <c r="H166" s="48"/>
    </row>
    <row r="167" s="33" customFormat="1" ht="22" customHeight="1" spans="1:8">
      <c r="A167" s="20">
        <v>163</v>
      </c>
      <c r="B167" s="19" t="s">
        <v>4269</v>
      </c>
      <c r="C167" s="19" t="s">
        <v>4259</v>
      </c>
      <c r="D167" s="19">
        <v>6.01</v>
      </c>
      <c r="E167" s="20">
        <f t="shared" si="4"/>
        <v>75</v>
      </c>
      <c r="F167" s="45">
        <f t="shared" si="5"/>
        <v>450.75</v>
      </c>
      <c r="G167" s="53"/>
      <c r="H167" s="48"/>
    </row>
    <row r="168" s="33" customFormat="1" ht="22" customHeight="1" spans="1:8">
      <c r="A168" s="20">
        <v>164</v>
      </c>
      <c r="B168" s="19" t="s">
        <v>4270</v>
      </c>
      <c r="C168" s="19" t="s">
        <v>4259</v>
      </c>
      <c r="D168" s="19">
        <v>3.42</v>
      </c>
      <c r="E168" s="20">
        <f t="shared" si="4"/>
        <v>75</v>
      </c>
      <c r="F168" s="45">
        <f t="shared" si="5"/>
        <v>256.5</v>
      </c>
      <c r="G168" s="53"/>
      <c r="H168" s="48"/>
    </row>
    <row r="169" s="33" customFormat="1" ht="22" customHeight="1" spans="1:8">
      <c r="A169" s="20">
        <v>165</v>
      </c>
      <c r="B169" s="19" t="s">
        <v>4271</v>
      </c>
      <c r="C169" s="19" t="s">
        <v>4259</v>
      </c>
      <c r="D169" s="19">
        <v>2.74</v>
      </c>
      <c r="E169" s="20">
        <f t="shared" si="4"/>
        <v>75</v>
      </c>
      <c r="F169" s="45">
        <f t="shared" si="5"/>
        <v>205.5</v>
      </c>
      <c r="G169" s="53"/>
      <c r="H169" s="48"/>
    </row>
    <row r="170" s="33" customFormat="1" ht="22" customHeight="1" spans="1:8">
      <c r="A170" s="20">
        <v>166</v>
      </c>
      <c r="B170" s="19" t="s">
        <v>4272</v>
      </c>
      <c r="C170" s="19" t="s">
        <v>4259</v>
      </c>
      <c r="D170" s="19">
        <v>1.37</v>
      </c>
      <c r="E170" s="20">
        <f t="shared" si="4"/>
        <v>75</v>
      </c>
      <c r="F170" s="45">
        <f t="shared" si="5"/>
        <v>102.75</v>
      </c>
      <c r="G170" s="53"/>
      <c r="H170" s="48"/>
    </row>
    <row r="171" s="33" customFormat="1" ht="22" customHeight="1" spans="1:8">
      <c r="A171" s="20">
        <v>167</v>
      </c>
      <c r="B171" s="19" t="s">
        <v>4273</v>
      </c>
      <c r="C171" s="19" t="s">
        <v>4259</v>
      </c>
      <c r="D171" s="52">
        <v>2.6</v>
      </c>
      <c r="E171" s="20">
        <f t="shared" si="4"/>
        <v>75</v>
      </c>
      <c r="F171" s="45">
        <f t="shared" si="5"/>
        <v>195</v>
      </c>
      <c r="G171" s="53"/>
      <c r="H171" s="48"/>
    </row>
    <row r="172" s="33" customFormat="1" ht="22" customHeight="1" spans="1:8">
      <c r="A172" s="20">
        <v>168</v>
      </c>
      <c r="B172" s="19" t="s">
        <v>4274</v>
      </c>
      <c r="C172" s="19" t="s">
        <v>4259</v>
      </c>
      <c r="D172" s="19">
        <f>1.11+1.12+0.76+1.31</f>
        <v>4.3</v>
      </c>
      <c r="E172" s="20">
        <f t="shared" si="4"/>
        <v>75</v>
      </c>
      <c r="F172" s="45">
        <f t="shared" si="5"/>
        <v>322.5</v>
      </c>
      <c r="G172" s="53"/>
      <c r="H172" s="48"/>
    </row>
    <row r="173" s="33" customFormat="1" ht="22" customHeight="1" spans="1:8">
      <c r="A173" s="20">
        <v>169</v>
      </c>
      <c r="B173" s="19" t="s">
        <v>4275</v>
      </c>
      <c r="C173" s="19" t="s">
        <v>4259</v>
      </c>
      <c r="D173" s="19">
        <v>1.44</v>
      </c>
      <c r="E173" s="20">
        <f t="shared" si="4"/>
        <v>75</v>
      </c>
      <c r="F173" s="45">
        <f t="shared" si="5"/>
        <v>108</v>
      </c>
      <c r="G173" s="53"/>
      <c r="H173" s="48"/>
    </row>
    <row r="174" s="33" customFormat="1" ht="22" customHeight="1" spans="1:8">
      <c r="A174" s="20">
        <v>170</v>
      </c>
      <c r="B174" s="19" t="s">
        <v>4276</v>
      </c>
      <c r="C174" s="19" t="s">
        <v>4259</v>
      </c>
      <c r="D174" s="19">
        <f>1.18+0.63</f>
        <v>1.81</v>
      </c>
      <c r="E174" s="20">
        <f t="shared" si="4"/>
        <v>75</v>
      </c>
      <c r="F174" s="45">
        <f t="shared" si="5"/>
        <v>135.75</v>
      </c>
      <c r="G174" s="53"/>
      <c r="H174" s="48"/>
    </row>
    <row r="175" s="33" customFormat="1" ht="22" customHeight="1" spans="1:8">
      <c r="A175" s="20">
        <v>171</v>
      </c>
      <c r="B175" s="19" t="s">
        <v>4277</v>
      </c>
      <c r="C175" s="19" t="s">
        <v>4259</v>
      </c>
      <c r="D175" s="19">
        <v>3.11</v>
      </c>
      <c r="E175" s="20">
        <f t="shared" si="4"/>
        <v>75</v>
      </c>
      <c r="F175" s="45">
        <f t="shared" si="5"/>
        <v>233.25</v>
      </c>
      <c r="G175" s="53"/>
      <c r="H175" s="48"/>
    </row>
    <row r="176" s="33" customFormat="1" ht="22" customHeight="1" spans="1:8">
      <c r="A176" s="20">
        <v>172</v>
      </c>
      <c r="B176" s="19" t="s">
        <v>4278</v>
      </c>
      <c r="C176" s="19" t="s">
        <v>4259</v>
      </c>
      <c r="D176" s="19">
        <f>0.68+0.45</f>
        <v>1.13</v>
      </c>
      <c r="E176" s="20">
        <f t="shared" si="4"/>
        <v>75</v>
      </c>
      <c r="F176" s="45">
        <f t="shared" si="5"/>
        <v>84.75</v>
      </c>
      <c r="G176" s="53"/>
      <c r="H176" s="48"/>
    </row>
    <row r="177" s="33" customFormat="1" ht="22" customHeight="1" spans="1:8">
      <c r="A177" s="20">
        <v>173</v>
      </c>
      <c r="B177" s="19" t="s">
        <v>4279</v>
      </c>
      <c r="C177" s="19" t="s">
        <v>4259</v>
      </c>
      <c r="D177" s="19">
        <v>0.45</v>
      </c>
      <c r="E177" s="20">
        <f t="shared" si="4"/>
        <v>75</v>
      </c>
      <c r="F177" s="45">
        <f t="shared" si="5"/>
        <v>33.75</v>
      </c>
      <c r="G177" s="53"/>
      <c r="H177" s="48"/>
    </row>
    <row r="178" s="33" customFormat="1" ht="22" customHeight="1" spans="1:8">
      <c r="A178" s="20">
        <v>174</v>
      </c>
      <c r="B178" s="19" t="s">
        <v>4280</v>
      </c>
      <c r="C178" s="19" t="s">
        <v>4259</v>
      </c>
      <c r="D178" s="19">
        <v>1.39</v>
      </c>
      <c r="E178" s="20">
        <f t="shared" si="4"/>
        <v>75</v>
      </c>
      <c r="F178" s="45">
        <f t="shared" si="5"/>
        <v>104.25</v>
      </c>
      <c r="G178" s="53"/>
      <c r="H178" s="48"/>
    </row>
    <row r="179" s="33" customFormat="1" ht="22" customHeight="1" spans="1:8">
      <c r="A179" s="20">
        <v>175</v>
      </c>
      <c r="B179" s="19" t="s">
        <v>4281</v>
      </c>
      <c r="C179" s="19" t="s">
        <v>4259</v>
      </c>
      <c r="D179" s="19">
        <v>1.6</v>
      </c>
      <c r="E179" s="20">
        <f t="shared" si="4"/>
        <v>75</v>
      </c>
      <c r="F179" s="45">
        <f t="shared" si="5"/>
        <v>120</v>
      </c>
      <c r="G179" s="53"/>
      <c r="H179" s="48"/>
    </row>
    <row r="180" s="33" customFormat="1" ht="22" customHeight="1" spans="1:8">
      <c r="A180" s="20">
        <v>176</v>
      </c>
      <c r="B180" s="19" t="s">
        <v>4282</v>
      </c>
      <c r="C180" s="19" t="s">
        <v>4259</v>
      </c>
      <c r="D180" s="19">
        <v>5.51</v>
      </c>
      <c r="E180" s="20">
        <f t="shared" si="4"/>
        <v>75</v>
      </c>
      <c r="F180" s="45">
        <f t="shared" si="5"/>
        <v>413.25</v>
      </c>
      <c r="G180" s="53"/>
      <c r="H180" s="48"/>
    </row>
    <row r="181" s="33" customFormat="1" ht="22" customHeight="1" spans="1:8">
      <c r="A181" s="20">
        <v>177</v>
      </c>
      <c r="B181" s="19" t="s">
        <v>4283</v>
      </c>
      <c r="C181" s="19" t="s">
        <v>4259</v>
      </c>
      <c r="D181" s="19">
        <v>1.06</v>
      </c>
      <c r="E181" s="20">
        <f t="shared" si="4"/>
        <v>75</v>
      </c>
      <c r="F181" s="45">
        <f t="shared" si="5"/>
        <v>79.5</v>
      </c>
      <c r="G181" s="53"/>
      <c r="H181" s="48"/>
    </row>
    <row r="182" s="33" customFormat="1" ht="22" customHeight="1" spans="1:8">
      <c r="A182" s="20">
        <v>178</v>
      </c>
      <c r="B182" s="19" t="s">
        <v>4284</v>
      </c>
      <c r="C182" s="19" t="s">
        <v>4259</v>
      </c>
      <c r="D182" s="19">
        <v>1.44</v>
      </c>
      <c r="E182" s="20">
        <f t="shared" si="4"/>
        <v>75</v>
      </c>
      <c r="F182" s="45">
        <f t="shared" si="5"/>
        <v>108</v>
      </c>
      <c r="G182" s="53"/>
      <c r="H182" s="48"/>
    </row>
    <row r="183" s="33" customFormat="1" ht="22" customHeight="1" spans="1:8">
      <c r="A183" s="20">
        <v>179</v>
      </c>
      <c r="B183" s="19" t="s">
        <v>4285</v>
      </c>
      <c r="C183" s="19" t="s">
        <v>4286</v>
      </c>
      <c r="D183" s="19">
        <v>2.55</v>
      </c>
      <c r="E183" s="20">
        <f t="shared" si="4"/>
        <v>75</v>
      </c>
      <c r="F183" s="45">
        <f t="shared" si="5"/>
        <v>191.25</v>
      </c>
      <c r="G183" s="55"/>
      <c r="H183" s="48"/>
    </row>
    <row r="184" s="33" customFormat="1" ht="22" customHeight="1" spans="1:8">
      <c r="A184" s="20">
        <v>180</v>
      </c>
      <c r="B184" s="19" t="s">
        <v>4287</v>
      </c>
      <c r="C184" s="19" t="s">
        <v>4286</v>
      </c>
      <c r="D184" s="52">
        <v>1.31</v>
      </c>
      <c r="E184" s="20">
        <f t="shared" si="4"/>
        <v>75</v>
      </c>
      <c r="F184" s="45">
        <f t="shared" si="5"/>
        <v>98.25</v>
      </c>
      <c r="G184" s="55"/>
      <c r="H184" s="48"/>
    </row>
    <row r="185" s="33" customFormat="1" ht="22" customHeight="1" spans="1:8">
      <c r="A185" s="20">
        <v>181</v>
      </c>
      <c r="B185" s="19" t="s">
        <v>4288</v>
      </c>
      <c r="C185" s="19" t="s">
        <v>4286</v>
      </c>
      <c r="D185" s="19">
        <v>8.36</v>
      </c>
      <c r="E185" s="20">
        <f t="shared" si="4"/>
        <v>75</v>
      </c>
      <c r="F185" s="45">
        <f t="shared" si="5"/>
        <v>627</v>
      </c>
      <c r="G185" s="55"/>
      <c r="H185" s="48"/>
    </row>
    <row r="186" s="33" customFormat="1" ht="22" customHeight="1" spans="1:8">
      <c r="A186" s="20">
        <v>182</v>
      </c>
      <c r="B186" s="19" t="s">
        <v>4289</v>
      </c>
      <c r="C186" s="19" t="s">
        <v>4286</v>
      </c>
      <c r="D186" s="19">
        <v>3.95</v>
      </c>
      <c r="E186" s="20">
        <f t="shared" si="4"/>
        <v>75</v>
      </c>
      <c r="F186" s="45">
        <f t="shared" si="5"/>
        <v>296.25</v>
      </c>
      <c r="G186" s="55"/>
      <c r="H186" s="48"/>
    </row>
    <row r="187" s="33" customFormat="1" ht="22" customHeight="1" spans="1:8">
      <c r="A187" s="20">
        <v>183</v>
      </c>
      <c r="B187" s="19" t="s">
        <v>4290</v>
      </c>
      <c r="C187" s="19" t="s">
        <v>4286</v>
      </c>
      <c r="D187" s="19">
        <v>2.72</v>
      </c>
      <c r="E187" s="20">
        <f t="shared" si="4"/>
        <v>75</v>
      </c>
      <c r="F187" s="45">
        <f t="shared" si="5"/>
        <v>204</v>
      </c>
      <c r="G187" s="55"/>
      <c r="H187" s="48"/>
    </row>
    <row r="188" s="33" customFormat="1" ht="22" customHeight="1" spans="1:8">
      <c r="A188" s="20">
        <v>184</v>
      </c>
      <c r="B188" s="19" t="s">
        <v>4291</v>
      </c>
      <c r="C188" s="19" t="s">
        <v>4286</v>
      </c>
      <c r="D188" s="19">
        <v>4.72</v>
      </c>
      <c r="E188" s="20">
        <f t="shared" si="4"/>
        <v>75</v>
      </c>
      <c r="F188" s="45">
        <f t="shared" si="5"/>
        <v>354</v>
      </c>
      <c r="G188" s="55"/>
      <c r="H188" s="48"/>
    </row>
    <row r="189" s="33" customFormat="1" ht="22" customHeight="1" spans="1:8">
      <c r="A189" s="20">
        <v>185</v>
      </c>
      <c r="B189" s="19" t="s">
        <v>4292</v>
      </c>
      <c r="C189" s="19" t="s">
        <v>4286</v>
      </c>
      <c r="D189" s="52">
        <v>4.2</v>
      </c>
      <c r="E189" s="20">
        <f t="shared" si="4"/>
        <v>75</v>
      </c>
      <c r="F189" s="45">
        <f t="shared" si="5"/>
        <v>315</v>
      </c>
      <c r="G189" s="55"/>
      <c r="H189" s="48"/>
    </row>
    <row r="190" s="33" customFormat="1" ht="22" customHeight="1" spans="1:8">
      <c r="A190" s="20">
        <v>186</v>
      </c>
      <c r="B190" s="19" t="s">
        <v>4293</v>
      </c>
      <c r="C190" s="19" t="s">
        <v>4286</v>
      </c>
      <c r="D190" s="19">
        <v>4.3</v>
      </c>
      <c r="E190" s="20">
        <f t="shared" si="4"/>
        <v>75</v>
      </c>
      <c r="F190" s="45">
        <f t="shared" si="5"/>
        <v>322.5</v>
      </c>
      <c r="G190" s="55"/>
      <c r="H190" s="48"/>
    </row>
    <row r="191" s="33" customFormat="1" ht="22" customHeight="1" spans="1:8">
      <c r="A191" s="20">
        <v>187</v>
      </c>
      <c r="B191" s="19" t="s">
        <v>4294</v>
      </c>
      <c r="C191" s="19" t="s">
        <v>4286</v>
      </c>
      <c r="D191" s="19">
        <v>0.61</v>
      </c>
      <c r="E191" s="20">
        <f t="shared" si="4"/>
        <v>75</v>
      </c>
      <c r="F191" s="45">
        <f t="shared" si="5"/>
        <v>45.75</v>
      </c>
      <c r="G191" s="56"/>
      <c r="H191" s="48"/>
    </row>
    <row r="192" s="33" customFormat="1" ht="22" customHeight="1" spans="1:8">
      <c r="A192" s="20">
        <v>188</v>
      </c>
      <c r="B192" s="19" t="s">
        <v>4295</v>
      </c>
      <c r="C192" s="19" t="s">
        <v>4286</v>
      </c>
      <c r="D192" s="52">
        <v>1.47</v>
      </c>
      <c r="E192" s="20">
        <f t="shared" si="4"/>
        <v>75</v>
      </c>
      <c r="F192" s="45">
        <f t="shared" si="5"/>
        <v>110.25</v>
      </c>
      <c r="G192" s="53"/>
      <c r="H192" s="48"/>
    </row>
    <row r="193" s="33" customFormat="1" ht="22" customHeight="1" spans="1:8">
      <c r="A193" s="20">
        <v>189</v>
      </c>
      <c r="B193" s="19" t="s">
        <v>4296</v>
      </c>
      <c r="C193" s="19" t="s">
        <v>4286</v>
      </c>
      <c r="D193" s="52">
        <v>5.35</v>
      </c>
      <c r="E193" s="20">
        <f t="shared" si="4"/>
        <v>75</v>
      </c>
      <c r="F193" s="45">
        <f t="shared" si="5"/>
        <v>401.25</v>
      </c>
      <c r="G193" s="53"/>
      <c r="H193" s="48"/>
    </row>
    <row r="194" s="33" customFormat="1" ht="22" customHeight="1" spans="1:8">
      <c r="A194" s="20">
        <v>190</v>
      </c>
      <c r="B194" s="19" t="s">
        <v>4297</v>
      </c>
      <c r="C194" s="19" t="s">
        <v>4286</v>
      </c>
      <c r="D194" s="19">
        <v>3</v>
      </c>
      <c r="E194" s="20">
        <f t="shared" si="4"/>
        <v>75</v>
      </c>
      <c r="F194" s="45">
        <f t="shared" si="5"/>
        <v>225</v>
      </c>
      <c r="G194" s="53"/>
      <c r="H194" s="48"/>
    </row>
    <row r="195" s="33" customFormat="1" ht="22" customHeight="1" spans="1:8">
      <c r="A195" s="20">
        <v>191</v>
      </c>
      <c r="B195" s="19" t="s">
        <v>4298</v>
      </c>
      <c r="C195" s="19" t="s">
        <v>4286</v>
      </c>
      <c r="D195" s="19">
        <v>5.27</v>
      </c>
      <c r="E195" s="20">
        <f t="shared" si="4"/>
        <v>75</v>
      </c>
      <c r="F195" s="45">
        <f t="shared" si="5"/>
        <v>395.25</v>
      </c>
      <c r="G195" s="53"/>
      <c r="H195" s="48"/>
    </row>
    <row r="196" s="33" customFormat="1" ht="22" customHeight="1" spans="1:8">
      <c r="A196" s="20">
        <v>192</v>
      </c>
      <c r="B196" s="19" t="s">
        <v>4299</v>
      </c>
      <c r="C196" s="19" t="s">
        <v>4286</v>
      </c>
      <c r="D196" s="19">
        <v>4.62</v>
      </c>
      <c r="E196" s="20">
        <f t="shared" si="4"/>
        <v>75</v>
      </c>
      <c r="F196" s="45">
        <f t="shared" si="5"/>
        <v>346.5</v>
      </c>
      <c r="G196" s="53"/>
      <c r="H196" s="48"/>
    </row>
    <row r="197" s="33" customFormat="1" ht="22" customHeight="1" spans="1:8">
      <c r="A197" s="20">
        <v>193</v>
      </c>
      <c r="B197" s="19" t="s">
        <v>4300</v>
      </c>
      <c r="C197" s="19" t="s">
        <v>4286</v>
      </c>
      <c r="D197" s="19">
        <v>4.55</v>
      </c>
      <c r="E197" s="20">
        <f t="shared" ref="E197:E260" si="6">75</f>
        <v>75</v>
      </c>
      <c r="F197" s="45">
        <f t="shared" ref="F197:F260" si="7">D197*E197</f>
        <v>341.25</v>
      </c>
      <c r="G197" s="53"/>
      <c r="H197" s="48"/>
    </row>
    <row r="198" s="33" customFormat="1" ht="22" customHeight="1" spans="1:8">
      <c r="A198" s="20">
        <v>194</v>
      </c>
      <c r="B198" s="19" t="s">
        <v>4301</v>
      </c>
      <c r="C198" s="19" t="s">
        <v>4286</v>
      </c>
      <c r="D198" s="52">
        <v>1.71</v>
      </c>
      <c r="E198" s="20">
        <f t="shared" si="6"/>
        <v>75</v>
      </c>
      <c r="F198" s="45">
        <f t="shared" si="7"/>
        <v>128.25</v>
      </c>
      <c r="G198" s="53"/>
      <c r="H198" s="48"/>
    </row>
    <row r="199" s="33" customFormat="1" ht="22" customHeight="1" spans="1:8">
      <c r="A199" s="20">
        <v>195</v>
      </c>
      <c r="B199" s="19" t="s">
        <v>4302</v>
      </c>
      <c r="C199" s="19" t="s">
        <v>4286</v>
      </c>
      <c r="D199" s="19">
        <v>5.51</v>
      </c>
      <c r="E199" s="20">
        <f t="shared" si="6"/>
        <v>75</v>
      </c>
      <c r="F199" s="45">
        <f t="shared" si="7"/>
        <v>413.25</v>
      </c>
      <c r="G199" s="53"/>
      <c r="H199" s="48"/>
    </row>
    <row r="200" s="33" customFormat="1" ht="22" customHeight="1" spans="1:8">
      <c r="A200" s="20">
        <v>196</v>
      </c>
      <c r="B200" s="19" t="s">
        <v>4303</v>
      </c>
      <c r="C200" s="19" t="s">
        <v>4286</v>
      </c>
      <c r="D200" s="19">
        <v>6.25</v>
      </c>
      <c r="E200" s="20">
        <f t="shared" si="6"/>
        <v>75</v>
      </c>
      <c r="F200" s="45">
        <f t="shared" si="7"/>
        <v>468.75</v>
      </c>
      <c r="G200" s="53"/>
      <c r="H200" s="48"/>
    </row>
    <row r="201" s="33" customFormat="1" ht="22" customHeight="1" spans="1:8">
      <c r="A201" s="20">
        <v>197</v>
      </c>
      <c r="B201" s="19" t="s">
        <v>4304</v>
      </c>
      <c r="C201" s="19" t="s">
        <v>4286</v>
      </c>
      <c r="D201" s="19">
        <v>2.31</v>
      </c>
      <c r="E201" s="20">
        <f t="shared" si="6"/>
        <v>75</v>
      </c>
      <c r="F201" s="45">
        <f t="shared" si="7"/>
        <v>173.25</v>
      </c>
      <c r="G201" s="53"/>
      <c r="H201" s="48"/>
    </row>
    <row r="202" s="33" customFormat="1" ht="22" customHeight="1" spans="1:8">
      <c r="A202" s="20">
        <v>198</v>
      </c>
      <c r="B202" s="19" t="s">
        <v>4305</v>
      </c>
      <c r="C202" s="19" t="s">
        <v>4286</v>
      </c>
      <c r="D202" s="52">
        <v>2.9</v>
      </c>
      <c r="E202" s="20">
        <f t="shared" si="6"/>
        <v>75</v>
      </c>
      <c r="F202" s="45">
        <f t="shared" si="7"/>
        <v>217.5</v>
      </c>
      <c r="G202" s="53"/>
      <c r="H202" s="48"/>
    </row>
    <row r="203" s="33" customFormat="1" ht="22" customHeight="1" spans="1:8">
      <c r="A203" s="20">
        <v>199</v>
      </c>
      <c r="B203" s="19" t="s">
        <v>4306</v>
      </c>
      <c r="C203" s="19" t="s">
        <v>4286</v>
      </c>
      <c r="D203" s="52">
        <v>2.94</v>
      </c>
      <c r="E203" s="20">
        <f t="shared" si="6"/>
        <v>75</v>
      </c>
      <c r="F203" s="45">
        <f t="shared" si="7"/>
        <v>220.5</v>
      </c>
      <c r="G203" s="53"/>
      <c r="H203" s="48"/>
    </row>
    <row r="204" s="33" customFormat="1" ht="22" customHeight="1" spans="1:8">
      <c r="A204" s="20">
        <v>200</v>
      </c>
      <c r="B204" s="19" t="s">
        <v>4011</v>
      </c>
      <c r="C204" s="19" t="s">
        <v>4286</v>
      </c>
      <c r="D204" s="52">
        <v>1.91</v>
      </c>
      <c r="E204" s="20">
        <f t="shared" si="6"/>
        <v>75</v>
      </c>
      <c r="F204" s="45">
        <f t="shared" si="7"/>
        <v>143.25</v>
      </c>
      <c r="G204" s="53"/>
      <c r="H204" s="48"/>
    </row>
    <row r="205" s="33" customFormat="1" ht="22" customHeight="1" spans="1:8">
      <c r="A205" s="20">
        <v>201</v>
      </c>
      <c r="B205" s="19" t="s">
        <v>929</v>
      </c>
      <c r="C205" s="19" t="s">
        <v>4286</v>
      </c>
      <c r="D205" s="19">
        <v>4.61</v>
      </c>
      <c r="E205" s="20">
        <f t="shared" si="6"/>
        <v>75</v>
      </c>
      <c r="F205" s="45">
        <f t="shared" si="7"/>
        <v>345.75</v>
      </c>
      <c r="G205" s="53"/>
      <c r="H205" s="48"/>
    </row>
    <row r="206" s="33" customFormat="1" ht="22" customHeight="1" spans="1:8">
      <c r="A206" s="20">
        <v>202</v>
      </c>
      <c r="B206" s="19" t="s">
        <v>4307</v>
      </c>
      <c r="C206" s="19" t="s">
        <v>4286</v>
      </c>
      <c r="D206" s="19">
        <v>3.76</v>
      </c>
      <c r="E206" s="20">
        <f t="shared" si="6"/>
        <v>75</v>
      </c>
      <c r="F206" s="45">
        <f t="shared" si="7"/>
        <v>282</v>
      </c>
      <c r="G206" s="53"/>
      <c r="H206" s="48"/>
    </row>
    <row r="207" s="33" customFormat="1" ht="22" customHeight="1" spans="1:8">
      <c r="A207" s="20">
        <v>203</v>
      </c>
      <c r="B207" s="19" t="s">
        <v>4308</v>
      </c>
      <c r="C207" s="19" t="s">
        <v>4286</v>
      </c>
      <c r="D207" s="19">
        <v>1.43</v>
      </c>
      <c r="E207" s="20">
        <f t="shared" si="6"/>
        <v>75</v>
      </c>
      <c r="F207" s="45">
        <f t="shared" si="7"/>
        <v>107.25</v>
      </c>
      <c r="G207" s="53"/>
      <c r="H207" s="48"/>
    </row>
    <row r="208" s="33" customFormat="1" ht="22" customHeight="1" spans="1:8">
      <c r="A208" s="20">
        <v>204</v>
      </c>
      <c r="B208" s="19" t="s">
        <v>4309</v>
      </c>
      <c r="C208" s="19" t="s">
        <v>4286</v>
      </c>
      <c r="D208" s="19">
        <v>3.56</v>
      </c>
      <c r="E208" s="20">
        <f t="shared" si="6"/>
        <v>75</v>
      </c>
      <c r="F208" s="45">
        <f t="shared" si="7"/>
        <v>267</v>
      </c>
      <c r="G208" s="53"/>
      <c r="H208" s="48"/>
    </row>
    <row r="209" s="33" customFormat="1" ht="22" customHeight="1" spans="1:8">
      <c r="A209" s="20">
        <v>205</v>
      </c>
      <c r="B209" s="19" t="s">
        <v>4310</v>
      </c>
      <c r="C209" s="19" t="s">
        <v>4286</v>
      </c>
      <c r="D209" s="19">
        <v>4.11</v>
      </c>
      <c r="E209" s="20">
        <f t="shared" si="6"/>
        <v>75</v>
      </c>
      <c r="F209" s="45">
        <f t="shared" si="7"/>
        <v>308.25</v>
      </c>
      <c r="G209" s="53"/>
      <c r="H209" s="48"/>
    </row>
    <row r="210" s="33" customFormat="1" ht="22" customHeight="1" spans="1:8">
      <c r="A210" s="20">
        <v>206</v>
      </c>
      <c r="B210" s="19" t="s">
        <v>2064</v>
      </c>
      <c r="C210" s="19" t="s">
        <v>4286</v>
      </c>
      <c r="D210" s="52">
        <v>1.57</v>
      </c>
      <c r="E210" s="20">
        <f t="shared" si="6"/>
        <v>75</v>
      </c>
      <c r="F210" s="45">
        <f t="shared" si="7"/>
        <v>117.75</v>
      </c>
      <c r="G210" s="53"/>
      <c r="H210" s="48"/>
    </row>
    <row r="211" s="33" customFormat="1" ht="22" customHeight="1" spans="1:8">
      <c r="A211" s="20">
        <v>207</v>
      </c>
      <c r="B211" s="19" t="s">
        <v>4311</v>
      </c>
      <c r="C211" s="19" t="s">
        <v>4286</v>
      </c>
      <c r="D211" s="19">
        <v>3.96</v>
      </c>
      <c r="E211" s="20">
        <f t="shared" si="6"/>
        <v>75</v>
      </c>
      <c r="F211" s="45">
        <f t="shared" si="7"/>
        <v>297</v>
      </c>
      <c r="G211" s="53"/>
      <c r="H211" s="48"/>
    </row>
    <row r="212" s="33" customFormat="1" ht="22" customHeight="1" spans="1:8">
      <c r="A212" s="20">
        <v>208</v>
      </c>
      <c r="B212" s="19" t="s">
        <v>4312</v>
      </c>
      <c r="C212" s="19" t="s">
        <v>4286</v>
      </c>
      <c r="D212" s="19">
        <v>1.25</v>
      </c>
      <c r="E212" s="20">
        <f t="shared" si="6"/>
        <v>75</v>
      </c>
      <c r="F212" s="45">
        <f t="shared" si="7"/>
        <v>93.75</v>
      </c>
      <c r="G212" s="53"/>
      <c r="H212" s="48"/>
    </row>
    <row r="213" s="33" customFormat="1" ht="22" customHeight="1" spans="1:8">
      <c r="A213" s="20">
        <v>209</v>
      </c>
      <c r="B213" s="19" t="s">
        <v>4313</v>
      </c>
      <c r="C213" s="19" t="s">
        <v>4286</v>
      </c>
      <c r="D213" s="52">
        <v>0.71</v>
      </c>
      <c r="E213" s="20">
        <f t="shared" si="6"/>
        <v>75</v>
      </c>
      <c r="F213" s="45">
        <f t="shared" si="7"/>
        <v>53.25</v>
      </c>
      <c r="G213" s="53"/>
      <c r="H213" s="48"/>
    </row>
    <row r="214" s="33" customFormat="1" ht="22" customHeight="1" spans="1:8">
      <c r="A214" s="20">
        <v>210</v>
      </c>
      <c r="B214" s="19" t="s">
        <v>4314</v>
      </c>
      <c r="C214" s="19" t="s">
        <v>4286</v>
      </c>
      <c r="D214" s="19">
        <v>2.28</v>
      </c>
      <c r="E214" s="20">
        <f t="shared" si="6"/>
        <v>75</v>
      </c>
      <c r="F214" s="45">
        <f t="shared" si="7"/>
        <v>171</v>
      </c>
      <c r="G214" s="53"/>
      <c r="H214" s="48"/>
    </row>
    <row r="215" s="33" customFormat="1" ht="22" customHeight="1" spans="1:8">
      <c r="A215" s="20">
        <v>211</v>
      </c>
      <c r="B215" s="19" t="s">
        <v>4315</v>
      </c>
      <c r="C215" s="19" t="s">
        <v>4286</v>
      </c>
      <c r="D215" s="52">
        <v>0.48</v>
      </c>
      <c r="E215" s="20">
        <f t="shared" si="6"/>
        <v>75</v>
      </c>
      <c r="F215" s="45">
        <f t="shared" si="7"/>
        <v>36</v>
      </c>
      <c r="G215" s="53"/>
      <c r="H215" s="48"/>
    </row>
    <row r="216" s="33" customFormat="1" ht="22" customHeight="1" spans="1:8">
      <c r="A216" s="20">
        <v>212</v>
      </c>
      <c r="B216" s="19" t="s">
        <v>4316</v>
      </c>
      <c r="C216" s="19" t="s">
        <v>4286</v>
      </c>
      <c r="D216" s="19">
        <v>1.14</v>
      </c>
      <c r="E216" s="20">
        <f t="shared" si="6"/>
        <v>75</v>
      </c>
      <c r="F216" s="45">
        <f t="shared" si="7"/>
        <v>85.5</v>
      </c>
      <c r="G216" s="53"/>
      <c r="H216" s="48"/>
    </row>
    <row r="217" s="33" customFormat="1" ht="22" customHeight="1" spans="1:8">
      <c r="A217" s="20">
        <v>213</v>
      </c>
      <c r="B217" s="19" t="s">
        <v>4317</v>
      </c>
      <c r="C217" s="19" t="s">
        <v>4286</v>
      </c>
      <c r="D217" s="19">
        <v>1.61</v>
      </c>
      <c r="E217" s="20">
        <f t="shared" si="6"/>
        <v>75</v>
      </c>
      <c r="F217" s="45">
        <f t="shared" si="7"/>
        <v>120.75</v>
      </c>
      <c r="G217" s="53"/>
      <c r="H217" s="48"/>
    </row>
    <row r="218" s="33" customFormat="1" ht="22" customHeight="1" spans="1:8">
      <c r="A218" s="20">
        <v>214</v>
      </c>
      <c r="B218" s="19" t="s">
        <v>4318</v>
      </c>
      <c r="C218" s="19" t="s">
        <v>4286</v>
      </c>
      <c r="D218" s="19">
        <v>0.81</v>
      </c>
      <c r="E218" s="20">
        <f t="shared" si="6"/>
        <v>75</v>
      </c>
      <c r="F218" s="45">
        <f t="shared" si="7"/>
        <v>60.75</v>
      </c>
      <c r="G218" s="53"/>
      <c r="H218" s="48"/>
    </row>
    <row r="219" s="33" customFormat="1" ht="22" customHeight="1" spans="1:8">
      <c r="A219" s="20">
        <v>215</v>
      </c>
      <c r="B219" s="27" t="s">
        <v>4319</v>
      </c>
      <c r="C219" s="19" t="s">
        <v>4286</v>
      </c>
      <c r="D219" s="52">
        <v>2.47</v>
      </c>
      <c r="E219" s="20">
        <f t="shared" si="6"/>
        <v>75</v>
      </c>
      <c r="F219" s="45">
        <f t="shared" si="7"/>
        <v>185.25</v>
      </c>
      <c r="G219" s="53"/>
      <c r="H219" s="48"/>
    </row>
    <row r="220" s="33" customFormat="1" ht="22" customHeight="1" spans="1:8">
      <c r="A220" s="20">
        <v>216</v>
      </c>
      <c r="B220" s="19" t="s">
        <v>4320</v>
      </c>
      <c r="C220" s="19" t="s">
        <v>4286</v>
      </c>
      <c r="D220" s="52">
        <v>3.16</v>
      </c>
      <c r="E220" s="20">
        <f t="shared" si="6"/>
        <v>75</v>
      </c>
      <c r="F220" s="45">
        <f t="shared" si="7"/>
        <v>237</v>
      </c>
      <c r="G220" s="53"/>
      <c r="H220" s="48"/>
    </row>
    <row r="221" s="33" customFormat="1" ht="22" customHeight="1" spans="1:8">
      <c r="A221" s="20">
        <v>217</v>
      </c>
      <c r="B221" s="19" t="s">
        <v>4321</v>
      </c>
      <c r="C221" s="19" t="s">
        <v>4286</v>
      </c>
      <c r="D221" s="19">
        <f>0.64+1.25</f>
        <v>1.89</v>
      </c>
      <c r="E221" s="20">
        <f t="shared" si="6"/>
        <v>75</v>
      </c>
      <c r="F221" s="45">
        <f t="shared" si="7"/>
        <v>141.75</v>
      </c>
      <c r="G221" s="53"/>
      <c r="H221" s="48"/>
    </row>
    <row r="222" s="33" customFormat="1" ht="22" customHeight="1" spans="1:8">
      <c r="A222" s="20">
        <v>218</v>
      </c>
      <c r="B222" s="19" t="s">
        <v>4322</v>
      </c>
      <c r="C222" s="19" t="s">
        <v>4286</v>
      </c>
      <c r="D222" s="19">
        <f>1.21+1.96+1.01+1.31+1.81</f>
        <v>7.3</v>
      </c>
      <c r="E222" s="20">
        <f t="shared" si="6"/>
        <v>75</v>
      </c>
      <c r="F222" s="45">
        <f t="shared" si="7"/>
        <v>547.5</v>
      </c>
      <c r="G222" s="53"/>
      <c r="H222" s="48"/>
    </row>
    <row r="223" s="33" customFormat="1" ht="22" customHeight="1" spans="1:8">
      <c r="A223" s="20">
        <v>219</v>
      </c>
      <c r="B223" s="19" t="s">
        <v>4323</v>
      </c>
      <c r="C223" s="19" t="s">
        <v>4286</v>
      </c>
      <c r="D223" s="19">
        <v>1.43</v>
      </c>
      <c r="E223" s="20">
        <f t="shared" si="6"/>
        <v>75</v>
      </c>
      <c r="F223" s="45">
        <f t="shared" si="7"/>
        <v>107.25</v>
      </c>
      <c r="G223" s="53"/>
      <c r="H223" s="48"/>
    </row>
    <row r="224" s="33" customFormat="1" ht="22" customHeight="1" spans="1:8">
      <c r="A224" s="20">
        <v>220</v>
      </c>
      <c r="B224" s="19" t="s">
        <v>4324</v>
      </c>
      <c r="C224" s="19" t="s">
        <v>4286</v>
      </c>
      <c r="D224" s="19">
        <v>2.19</v>
      </c>
      <c r="E224" s="20">
        <f t="shared" si="6"/>
        <v>75</v>
      </c>
      <c r="F224" s="45">
        <f t="shared" si="7"/>
        <v>164.25</v>
      </c>
      <c r="G224" s="53"/>
      <c r="H224" s="48"/>
    </row>
    <row r="225" s="33" customFormat="1" ht="22" customHeight="1" spans="1:8">
      <c r="A225" s="20">
        <v>221</v>
      </c>
      <c r="B225" s="19" t="s">
        <v>4325</v>
      </c>
      <c r="C225" s="19" t="s">
        <v>4286</v>
      </c>
      <c r="D225" s="19">
        <v>1.72</v>
      </c>
      <c r="E225" s="20">
        <f t="shared" si="6"/>
        <v>75</v>
      </c>
      <c r="F225" s="45">
        <f t="shared" si="7"/>
        <v>129</v>
      </c>
      <c r="G225" s="53"/>
      <c r="H225" s="48"/>
    </row>
    <row r="226" s="33" customFormat="1" ht="22" customHeight="1" spans="1:8">
      <c r="A226" s="20">
        <v>222</v>
      </c>
      <c r="B226" s="19" t="s">
        <v>4326</v>
      </c>
      <c r="C226" s="19" t="s">
        <v>4286</v>
      </c>
      <c r="D226" s="19">
        <f>1.77+0.72+1.13</f>
        <v>3.62</v>
      </c>
      <c r="E226" s="20">
        <f t="shared" si="6"/>
        <v>75</v>
      </c>
      <c r="F226" s="45">
        <f t="shared" si="7"/>
        <v>271.5</v>
      </c>
      <c r="G226" s="53"/>
      <c r="H226" s="48"/>
    </row>
    <row r="227" s="33" customFormat="1" ht="22" customHeight="1" spans="1:8">
      <c r="A227" s="20">
        <v>223</v>
      </c>
      <c r="B227" s="19" t="s">
        <v>4327</v>
      </c>
      <c r="C227" s="19" t="s">
        <v>4286</v>
      </c>
      <c r="D227" s="19">
        <v>1.01</v>
      </c>
      <c r="E227" s="20">
        <f t="shared" si="6"/>
        <v>75</v>
      </c>
      <c r="F227" s="45">
        <f t="shared" si="7"/>
        <v>75.75</v>
      </c>
      <c r="G227" s="53"/>
      <c r="H227" s="48"/>
    </row>
    <row r="228" s="33" customFormat="1" ht="22" customHeight="1" spans="1:8">
      <c r="A228" s="20">
        <v>224</v>
      </c>
      <c r="B228" s="19" t="s">
        <v>4328</v>
      </c>
      <c r="C228" s="19" t="s">
        <v>4286</v>
      </c>
      <c r="D228" s="19">
        <v>0.35</v>
      </c>
      <c r="E228" s="20">
        <f t="shared" si="6"/>
        <v>75</v>
      </c>
      <c r="F228" s="45">
        <f t="shared" si="7"/>
        <v>26.25</v>
      </c>
      <c r="G228" s="53"/>
      <c r="H228" s="48"/>
    </row>
    <row r="229" s="33" customFormat="1" ht="22" customHeight="1" spans="1:8">
      <c r="A229" s="20">
        <v>225</v>
      </c>
      <c r="B229" s="19" t="s">
        <v>4329</v>
      </c>
      <c r="C229" s="19" t="s">
        <v>4286</v>
      </c>
      <c r="D229" s="19">
        <v>1.59</v>
      </c>
      <c r="E229" s="20">
        <f t="shared" si="6"/>
        <v>75</v>
      </c>
      <c r="F229" s="45">
        <f t="shared" si="7"/>
        <v>119.25</v>
      </c>
      <c r="G229" s="53"/>
      <c r="H229" s="48"/>
    </row>
    <row r="230" s="33" customFormat="1" ht="22" customHeight="1" spans="1:8">
      <c r="A230" s="20">
        <v>226</v>
      </c>
      <c r="B230" s="19" t="s">
        <v>4330</v>
      </c>
      <c r="C230" s="19" t="s">
        <v>4286</v>
      </c>
      <c r="D230" s="19">
        <f>1.14+0.56</f>
        <v>1.7</v>
      </c>
      <c r="E230" s="20">
        <f t="shared" si="6"/>
        <v>75</v>
      </c>
      <c r="F230" s="45">
        <f t="shared" si="7"/>
        <v>127.5</v>
      </c>
      <c r="G230" s="53"/>
      <c r="H230" s="48"/>
    </row>
    <row r="231" s="33" customFormat="1" ht="22" customHeight="1" spans="1:8">
      <c r="A231" s="20">
        <v>227</v>
      </c>
      <c r="B231" s="19" t="s">
        <v>4331</v>
      </c>
      <c r="C231" s="19" t="s">
        <v>4286</v>
      </c>
      <c r="D231" s="19">
        <v>1.7</v>
      </c>
      <c r="E231" s="20">
        <f t="shared" si="6"/>
        <v>75</v>
      </c>
      <c r="F231" s="45">
        <f t="shared" si="7"/>
        <v>127.5</v>
      </c>
      <c r="G231" s="53" t="s">
        <v>4332</v>
      </c>
      <c r="H231" s="48"/>
    </row>
    <row r="232" s="33" customFormat="1" ht="22" customHeight="1" spans="1:8">
      <c r="A232" s="20">
        <v>228</v>
      </c>
      <c r="B232" s="19" t="s">
        <v>4333</v>
      </c>
      <c r="C232" s="19" t="s">
        <v>4286</v>
      </c>
      <c r="D232" s="19">
        <f>0.72</f>
        <v>0.72</v>
      </c>
      <c r="E232" s="20">
        <f t="shared" si="6"/>
        <v>75</v>
      </c>
      <c r="F232" s="45">
        <f t="shared" si="7"/>
        <v>54</v>
      </c>
      <c r="G232" s="53"/>
      <c r="H232" s="48"/>
    </row>
    <row r="233" s="33" customFormat="1" ht="22" customHeight="1" spans="1:8">
      <c r="A233" s="20">
        <v>229</v>
      </c>
      <c r="B233" s="19" t="s">
        <v>4334</v>
      </c>
      <c r="C233" s="19" t="s">
        <v>4286</v>
      </c>
      <c r="D233" s="19">
        <f>1.12+0.86</f>
        <v>1.98</v>
      </c>
      <c r="E233" s="20">
        <f t="shared" si="6"/>
        <v>75</v>
      </c>
      <c r="F233" s="45">
        <f t="shared" si="7"/>
        <v>148.5</v>
      </c>
      <c r="G233" s="53"/>
      <c r="H233" s="48"/>
    </row>
    <row r="234" s="33" customFormat="1" ht="22" customHeight="1" spans="1:8">
      <c r="A234" s="20">
        <v>230</v>
      </c>
      <c r="B234" s="19" t="s">
        <v>1913</v>
      </c>
      <c r="C234" s="19" t="s">
        <v>4286</v>
      </c>
      <c r="D234" s="19">
        <v>1.18</v>
      </c>
      <c r="E234" s="20">
        <f t="shared" si="6"/>
        <v>75</v>
      </c>
      <c r="F234" s="45">
        <f t="shared" si="7"/>
        <v>88.5</v>
      </c>
      <c r="G234" s="53"/>
      <c r="H234" s="48"/>
    </row>
    <row r="235" s="33" customFormat="1" ht="22" customHeight="1" spans="1:8">
      <c r="A235" s="20">
        <v>231</v>
      </c>
      <c r="B235" s="19" t="s">
        <v>4335</v>
      </c>
      <c r="C235" s="19" t="s">
        <v>4286</v>
      </c>
      <c r="D235" s="19">
        <v>0.75</v>
      </c>
      <c r="E235" s="20">
        <f t="shared" si="6"/>
        <v>75</v>
      </c>
      <c r="F235" s="45">
        <f t="shared" si="7"/>
        <v>56.25</v>
      </c>
      <c r="G235" s="53"/>
      <c r="H235" s="48"/>
    </row>
    <row r="236" s="33" customFormat="1" ht="22" customHeight="1" spans="1:8">
      <c r="A236" s="20">
        <v>232</v>
      </c>
      <c r="B236" s="19" t="s">
        <v>1016</v>
      </c>
      <c r="C236" s="19" t="s">
        <v>4286</v>
      </c>
      <c r="D236" s="19">
        <f>1.51+1.23+1.67</f>
        <v>4.41</v>
      </c>
      <c r="E236" s="20">
        <f t="shared" si="6"/>
        <v>75</v>
      </c>
      <c r="F236" s="45">
        <f t="shared" si="7"/>
        <v>330.75</v>
      </c>
      <c r="G236" s="53"/>
      <c r="H236" s="48"/>
    </row>
    <row r="237" s="33" customFormat="1" ht="22" customHeight="1" spans="1:8">
      <c r="A237" s="20">
        <v>233</v>
      </c>
      <c r="B237" s="19" t="s">
        <v>4336</v>
      </c>
      <c r="C237" s="19" t="s">
        <v>4286</v>
      </c>
      <c r="D237" s="19">
        <f>1.53+1.61</f>
        <v>3.14</v>
      </c>
      <c r="E237" s="20">
        <f t="shared" si="6"/>
        <v>75</v>
      </c>
      <c r="F237" s="45">
        <f t="shared" si="7"/>
        <v>235.5</v>
      </c>
      <c r="G237" s="53"/>
      <c r="H237" s="48"/>
    </row>
    <row r="238" s="33" customFormat="1" ht="22" customHeight="1" spans="1:8">
      <c r="A238" s="20">
        <v>234</v>
      </c>
      <c r="B238" s="19" t="s">
        <v>4337</v>
      </c>
      <c r="C238" s="19" t="s">
        <v>4286</v>
      </c>
      <c r="D238" s="19">
        <f>0.42+0.69+0.36+0.61</f>
        <v>2.08</v>
      </c>
      <c r="E238" s="20">
        <f t="shared" si="6"/>
        <v>75</v>
      </c>
      <c r="F238" s="45">
        <f t="shared" si="7"/>
        <v>156</v>
      </c>
      <c r="G238" s="53"/>
      <c r="H238" s="48"/>
    </row>
    <row r="239" s="33" customFormat="1" ht="22" customHeight="1" spans="1:8">
      <c r="A239" s="20">
        <v>235</v>
      </c>
      <c r="B239" s="19" t="s">
        <v>4338</v>
      </c>
      <c r="C239" s="19" t="s">
        <v>4286</v>
      </c>
      <c r="D239" s="19">
        <f>1.32+1.98</f>
        <v>3.3</v>
      </c>
      <c r="E239" s="20">
        <f t="shared" si="6"/>
        <v>75</v>
      </c>
      <c r="F239" s="45">
        <f t="shared" si="7"/>
        <v>247.5</v>
      </c>
      <c r="G239" s="53"/>
      <c r="H239" s="48"/>
    </row>
    <row r="240" s="33" customFormat="1" ht="22" customHeight="1" spans="1:8">
      <c r="A240" s="20">
        <v>236</v>
      </c>
      <c r="B240" s="19" t="s">
        <v>4339</v>
      </c>
      <c r="C240" s="19" t="s">
        <v>4286</v>
      </c>
      <c r="D240" s="19">
        <f>3.04+1.43+2.97</f>
        <v>7.44</v>
      </c>
      <c r="E240" s="20">
        <f t="shared" si="6"/>
        <v>75</v>
      </c>
      <c r="F240" s="45">
        <f t="shared" si="7"/>
        <v>558</v>
      </c>
      <c r="G240" s="53"/>
      <c r="H240" s="48"/>
    </row>
    <row r="241" s="33" customFormat="1" ht="22" customHeight="1" spans="1:8">
      <c r="A241" s="20">
        <v>237</v>
      </c>
      <c r="B241" s="19" t="s">
        <v>1878</v>
      </c>
      <c r="C241" s="19" t="s">
        <v>4286</v>
      </c>
      <c r="D241" s="19">
        <v>0.65</v>
      </c>
      <c r="E241" s="20">
        <f t="shared" si="6"/>
        <v>75</v>
      </c>
      <c r="F241" s="45">
        <f t="shared" si="7"/>
        <v>48.75</v>
      </c>
      <c r="G241" s="53"/>
      <c r="H241" s="48"/>
    </row>
    <row r="242" s="33" customFormat="1" ht="22" customHeight="1" spans="1:8">
      <c r="A242" s="20">
        <v>238</v>
      </c>
      <c r="B242" s="19" t="s">
        <v>4340</v>
      </c>
      <c r="C242" s="19" t="s">
        <v>4286</v>
      </c>
      <c r="D242" s="19">
        <f>3.7+2.07</f>
        <v>5.77</v>
      </c>
      <c r="E242" s="20">
        <f t="shared" si="6"/>
        <v>75</v>
      </c>
      <c r="F242" s="45">
        <f t="shared" si="7"/>
        <v>432.75</v>
      </c>
      <c r="G242" s="53"/>
      <c r="H242" s="48"/>
    </row>
    <row r="243" s="33" customFormat="1" ht="22" customHeight="1" spans="1:8">
      <c r="A243" s="20">
        <v>239</v>
      </c>
      <c r="B243" s="19" t="s">
        <v>4341</v>
      </c>
      <c r="C243" s="19" t="s">
        <v>4286</v>
      </c>
      <c r="D243" s="19">
        <v>2</v>
      </c>
      <c r="E243" s="20">
        <f t="shared" si="6"/>
        <v>75</v>
      </c>
      <c r="F243" s="45">
        <f t="shared" si="7"/>
        <v>150</v>
      </c>
      <c r="G243" s="53"/>
      <c r="H243" s="48"/>
    </row>
    <row r="244" s="33" customFormat="1" ht="22" customHeight="1" spans="1:8">
      <c r="A244" s="20">
        <v>240</v>
      </c>
      <c r="B244" s="19" t="s">
        <v>4342</v>
      </c>
      <c r="C244" s="19" t="s">
        <v>4286</v>
      </c>
      <c r="D244" s="19">
        <v>0.67</v>
      </c>
      <c r="E244" s="20">
        <f t="shared" si="6"/>
        <v>75</v>
      </c>
      <c r="F244" s="45">
        <f t="shared" si="7"/>
        <v>50.25</v>
      </c>
      <c r="G244" s="53"/>
      <c r="H244" s="48"/>
    </row>
    <row r="245" s="33" customFormat="1" ht="22" customHeight="1" spans="1:8">
      <c r="A245" s="20">
        <v>241</v>
      </c>
      <c r="B245" s="19" t="s">
        <v>4343</v>
      </c>
      <c r="C245" s="19" t="s">
        <v>4286</v>
      </c>
      <c r="D245" s="19">
        <v>0.6</v>
      </c>
      <c r="E245" s="20">
        <f t="shared" si="6"/>
        <v>75</v>
      </c>
      <c r="F245" s="45">
        <f t="shared" si="7"/>
        <v>45</v>
      </c>
      <c r="G245" s="53"/>
      <c r="H245" s="48"/>
    </row>
    <row r="246" s="33" customFormat="1" ht="22" customHeight="1" spans="1:8">
      <c r="A246" s="20">
        <v>242</v>
      </c>
      <c r="B246" s="19" t="s">
        <v>4344</v>
      </c>
      <c r="C246" s="19" t="s">
        <v>4286</v>
      </c>
      <c r="D246" s="57">
        <v>2.16</v>
      </c>
      <c r="E246" s="20">
        <f t="shared" si="6"/>
        <v>75</v>
      </c>
      <c r="F246" s="45">
        <f t="shared" si="7"/>
        <v>162</v>
      </c>
      <c r="G246" s="53"/>
      <c r="H246" s="48"/>
    </row>
    <row r="247" s="33" customFormat="1" ht="22" customHeight="1" spans="1:8">
      <c r="A247" s="20">
        <v>243</v>
      </c>
      <c r="B247" s="19" t="s">
        <v>4345</v>
      </c>
      <c r="C247" s="19" t="s">
        <v>4346</v>
      </c>
      <c r="D247" s="52">
        <v>1.43</v>
      </c>
      <c r="E247" s="20">
        <f t="shared" si="6"/>
        <v>75</v>
      </c>
      <c r="F247" s="45">
        <f t="shared" si="7"/>
        <v>107.25</v>
      </c>
      <c r="G247" s="51"/>
      <c r="H247" s="48"/>
    </row>
    <row r="248" s="33" customFormat="1" ht="22" customHeight="1" spans="1:8">
      <c r="A248" s="20">
        <v>244</v>
      </c>
      <c r="B248" s="19" t="s">
        <v>4347</v>
      </c>
      <c r="C248" s="19" t="s">
        <v>4346</v>
      </c>
      <c r="D248" s="52">
        <v>1.36</v>
      </c>
      <c r="E248" s="20">
        <f t="shared" si="6"/>
        <v>75</v>
      </c>
      <c r="F248" s="45">
        <f t="shared" si="7"/>
        <v>102</v>
      </c>
      <c r="G248" s="51"/>
      <c r="H248" s="48"/>
    </row>
    <row r="249" s="33" customFormat="1" ht="22" customHeight="1" spans="1:8">
      <c r="A249" s="20">
        <v>245</v>
      </c>
      <c r="B249" s="19" t="s">
        <v>4348</v>
      </c>
      <c r="C249" s="19" t="s">
        <v>4346</v>
      </c>
      <c r="D249" s="19">
        <v>3.71</v>
      </c>
      <c r="E249" s="20">
        <f t="shared" si="6"/>
        <v>75</v>
      </c>
      <c r="F249" s="45">
        <f t="shared" si="7"/>
        <v>278.25</v>
      </c>
      <c r="G249" s="51"/>
      <c r="H249" s="48"/>
    </row>
    <row r="250" s="33" customFormat="1" ht="22" customHeight="1" spans="1:8">
      <c r="A250" s="20">
        <v>246</v>
      </c>
      <c r="B250" s="19" t="s">
        <v>4349</v>
      </c>
      <c r="C250" s="19" t="s">
        <v>4346</v>
      </c>
      <c r="D250" s="19">
        <v>6.88</v>
      </c>
      <c r="E250" s="20">
        <f t="shared" si="6"/>
        <v>75</v>
      </c>
      <c r="F250" s="45">
        <f t="shared" si="7"/>
        <v>516</v>
      </c>
      <c r="G250" s="51"/>
      <c r="H250" s="48"/>
    </row>
    <row r="251" s="33" customFormat="1" ht="22" customHeight="1" spans="1:8">
      <c r="A251" s="20">
        <v>247</v>
      </c>
      <c r="B251" s="19" t="s">
        <v>4350</v>
      </c>
      <c r="C251" s="19" t="s">
        <v>4346</v>
      </c>
      <c r="D251" s="52">
        <v>1.13</v>
      </c>
      <c r="E251" s="20">
        <f t="shared" si="6"/>
        <v>75</v>
      </c>
      <c r="F251" s="45">
        <f t="shared" si="7"/>
        <v>84.75</v>
      </c>
      <c r="G251" s="51"/>
      <c r="H251" s="48"/>
    </row>
    <row r="252" s="33" customFormat="1" ht="22" customHeight="1" spans="1:8">
      <c r="A252" s="20">
        <v>248</v>
      </c>
      <c r="B252" s="19" t="s">
        <v>4351</v>
      </c>
      <c r="C252" s="19" t="s">
        <v>4346</v>
      </c>
      <c r="D252" s="19">
        <v>3.51</v>
      </c>
      <c r="E252" s="20">
        <f t="shared" si="6"/>
        <v>75</v>
      </c>
      <c r="F252" s="45">
        <f t="shared" si="7"/>
        <v>263.25</v>
      </c>
      <c r="G252" s="51"/>
      <c r="H252" s="48"/>
    </row>
    <row r="253" s="33" customFormat="1" ht="22" customHeight="1" spans="1:8">
      <c r="A253" s="20">
        <v>249</v>
      </c>
      <c r="B253" s="19" t="s">
        <v>4352</v>
      </c>
      <c r="C253" s="19" t="s">
        <v>4346</v>
      </c>
      <c r="D253" s="19">
        <v>1.99</v>
      </c>
      <c r="E253" s="20">
        <f t="shared" si="6"/>
        <v>75</v>
      </c>
      <c r="F253" s="45">
        <f t="shared" si="7"/>
        <v>149.25</v>
      </c>
      <c r="G253" s="51"/>
      <c r="H253" s="48"/>
    </row>
    <row r="254" s="33" customFormat="1" ht="22" customHeight="1" spans="1:8">
      <c r="A254" s="20">
        <v>250</v>
      </c>
      <c r="B254" s="19" t="s">
        <v>4353</v>
      </c>
      <c r="C254" s="19" t="s">
        <v>4346</v>
      </c>
      <c r="D254" s="19">
        <v>4.56</v>
      </c>
      <c r="E254" s="20">
        <f t="shared" si="6"/>
        <v>75</v>
      </c>
      <c r="F254" s="45">
        <f t="shared" si="7"/>
        <v>342</v>
      </c>
      <c r="G254" s="51"/>
      <c r="H254" s="48"/>
    </row>
    <row r="255" s="33" customFormat="1" ht="22" customHeight="1" spans="1:8">
      <c r="A255" s="20">
        <v>251</v>
      </c>
      <c r="B255" s="19" t="s">
        <v>4354</v>
      </c>
      <c r="C255" s="19" t="s">
        <v>4346</v>
      </c>
      <c r="D255" s="52">
        <v>0.8</v>
      </c>
      <c r="E255" s="20">
        <f t="shared" si="6"/>
        <v>75</v>
      </c>
      <c r="F255" s="45">
        <f t="shared" si="7"/>
        <v>60</v>
      </c>
      <c r="G255" s="51"/>
      <c r="H255" s="48"/>
    </row>
    <row r="256" s="33" customFormat="1" ht="22" customHeight="1" spans="1:8">
      <c r="A256" s="20">
        <v>252</v>
      </c>
      <c r="B256" s="19" t="s">
        <v>4355</v>
      </c>
      <c r="C256" s="19" t="s">
        <v>4346</v>
      </c>
      <c r="D256" s="19">
        <v>1.75</v>
      </c>
      <c r="E256" s="20">
        <f t="shared" si="6"/>
        <v>75</v>
      </c>
      <c r="F256" s="45">
        <f t="shared" si="7"/>
        <v>131.25</v>
      </c>
      <c r="G256" s="51"/>
      <c r="H256" s="48"/>
    </row>
    <row r="257" s="33" customFormat="1" ht="22" customHeight="1" spans="1:8">
      <c r="A257" s="20">
        <v>253</v>
      </c>
      <c r="B257" s="19" t="s">
        <v>4356</v>
      </c>
      <c r="C257" s="19" t="s">
        <v>4346</v>
      </c>
      <c r="D257" s="52">
        <v>1.16</v>
      </c>
      <c r="E257" s="20">
        <f t="shared" si="6"/>
        <v>75</v>
      </c>
      <c r="F257" s="45">
        <f t="shared" si="7"/>
        <v>87</v>
      </c>
      <c r="G257" s="51"/>
      <c r="H257" s="48"/>
    </row>
    <row r="258" s="1" customFormat="1" ht="22" customHeight="1" spans="1:8">
      <c r="A258" s="20">
        <v>254</v>
      </c>
      <c r="B258" s="19" t="s">
        <v>4357</v>
      </c>
      <c r="C258" s="19" t="s">
        <v>4346</v>
      </c>
      <c r="D258" s="19">
        <v>0.95</v>
      </c>
      <c r="E258" s="20">
        <f t="shared" si="6"/>
        <v>75</v>
      </c>
      <c r="F258" s="45">
        <f t="shared" si="7"/>
        <v>71.25</v>
      </c>
      <c r="G258" s="51"/>
      <c r="H258" s="48"/>
    </row>
    <row r="259" s="1" customFormat="1" ht="22" customHeight="1" spans="1:8">
      <c r="A259" s="20">
        <v>255</v>
      </c>
      <c r="B259" s="19" t="s">
        <v>4358</v>
      </c>
      <c r="C259" s="19" t="s">
        <v>4346</v>
      </c>
      <c r="D259" s="19">
        <v>2.65</v>
      </c>
      <c r="E259" s="20">
        <f t="shared" si="6"/>
        <v>75</v>
      </c>
      <c r="F259" s="45">
        <f t="shared" si="7"/>
        <v>198.75</v>
      </c>
      <c r="G259" s="51"/>
      <c r="H259" s="48"/>
    </row>
    <row r="260" s="1" customFormat="1" ht="22" customHeight="1" spans="1:8">
      <c r="A260" s="20">
        <v>256</v>
      </c>
      <c r="B260" s="19" t="s">
        <v>4359</v>
      </c>
      <c r="C260" s="19" t="s">
        <v>4346</v>
      </c>
      <c r="D260" s="19">
        <v>2.73</v>
      </c>
      <c r="E260" s="20">
        <f t="shared" si="6"/>
        <v>75</v>
      </c>
      <c r="F260" s="45">
        <f t="shared" si="7"/>
        <v>204.75</v>
      </c>
      <c r="G260" s="51"/>
      <c r="H260" s="48"/>
    </row>
    <row r="261" s="1" customFormat="1" ht="22" customHeight="1" spans="1:8">
      <c r="A261" s="20">
        <v>257</v>
      </c>
      <c r="B261" s="19" t="s">
        <v>4360</v>
      </c>
      <c r="C261" s="19" t="s">
        <v>4346</v>
      </c>
      <c r="D261" s="52">
        <v>1.32</v>
      </c>
      <c r="E261" s="20">
        <f t="shared" ref="E261:E324" si="8">75</f>
        <v>75</v>
      </c>
      <c r="F261" s="45">
        <f t="shared" ref="F261:F324" si="9">D261*E261</f>
        <v>99</v>
      </c>
      <c r="G261" s="51"/>
      <c r="H261" s="48"/>
    </row>
    <row r="262" s="1" customFormat="1" ht="22" customHeight="1" spans="1:8">
      <c r="A262" s="20">
        <v>258</v>
      </c>
      <c r="B262" s="19" t="s">
        <v>4361</v>
      </c>
      <c r="C262" s="19" t="s">
        <v>4346</v>
      </c>
      <c r="D262" s="52">
        <v>1.65</v>
      </c>
      <c r="E262" s="20">
        <f t="shared" si="8"/>
        <v>75</v>
      </c>
      <c r="F262" s="45">
        <f t="shared" si="9"/>
        <v>123.75</v>
      </c>
      <c r="G262" s="51"/>
      <c r="H262" s="48"/>
    </row>
    <row r="263" s="1" customFormat="1" ht="22" customHeight="1" spans="1:8">
      <c r="A263" s="20">
        <v>259</v>
      </c>
      <c r="B263" s="19" t="s">
        <v>4362</v>
      </c>
      <c r="C263" s="19" t="s">
        <v>4346</v>
      </c>
      <c r="D263" s="19">
        <v>1.95</v>
      </c>
      <c r="E263" s="20">
        <f t="shared" si="8"/>
        <v>75</v>
      </c>
      <c r="F263" s="45">
        <f t="shared" si="9"/>
        <v>146.25</v>
      </c>
      <c r="G263" s="51"/>
      <c r="H263" s="48"/>
    </row>
    <row r="264" s="1" customFormat="1" ht="22" customHeight="1" spans="1:8">
      <c r="A264" s="20">
        <v>260</v>
      </c>
      <c r="B264" s="19" t="s">
        <v>4363</v>
      </c>
      <c r="C264" s="19" t="s">
        <v>4346</v>
      </c>
      <c r="D264" s="19">
        <v>5.58</v>
      </c>
      <c r="E264" s="20">
        <f t="shared" si="8"/>
        <v>75</v>
      </c>
      <c r="F264" s="45">
        <f t="shared" si="9"/>
        <v>418.5</v>
      </c>
      <c r="G264" s="51"/>
      <c r="H264" s="48"/>
    </row>
    <row r="265" s="1" customFormat="1" ht="22" customHeight="1" spans="1:8">
      <c r="A265" s="20">
        <v>261</v>
      </c>
      <c r="B265" s="19" t="s">
        <v>4364</v>
      </c>
      <c r="C265" s="19" t="s">
        <v>4346</v>
      </c>
      <c r="D265" s="19">
        <v>0.8</v>
      </c>
      <c r="E265" s="20">
        <f t="shared" si="8"/>
        <v>75</v>
      </c>
      <c r="F265" s="45">
        <f t="shared" si="9"/>
        <v>60</v>
      </c>
      <c r="G265" s="51"/>
      <c r="H265" s="48"/>
    </row>
    <row r="266" s="1" customFormat="1" ht="22" customHeight="1" spans="1:8">
      <c r="A266" s="20">
        <v>262</v>
      </c>
      <c r="B266" s="19" t="s">
        <v>4365</v>
      </c>
      <c r="C266" s="19" t="s">
        <v>4346</v>
      </c>
      <c r="D266" s="52">
        <v>0.91</v>
      </c>
      <c r="E266" s="20">
        <f t="shared" si="8"/>
        <v>75</v>
      </c>
      <c r="F266" s="45">
        <f t="shared" si="9"/>
        <v>68.25</v>
      </c>
      <c r="G266" s="51"/>
      <c r="H266" s="48"/>
    </row>
    <row r="267" s="1" customFormat="1" ht="22" customHeight="1" spans="1:8">
      <c r="A267" s="20">
        <v>263</v>
      </c>
      <c r="B267" s="19" t="s">
        <v>4366</v>
      </c>
      <c r="C267" s="19" t="s">
        <v>4346</v>
      </c>
      <c r="D267" s="52">
        <v>0.3</v>
      </c>
      <c r="E267" s="20">
        <f t="shared" si="8"/>
        <v>75</v>
      </c>
      <c r="F267" s="45">
        <f t="shared" si="9"/>
        <v>22.5</v>
      </c>
      <c r="G267" s="51"/>
      <c r="H267" s="48"/>
    </row>
    <row r="268" s="1" customFormat="1" ht="22" customHeight="1" spans="1:8">
      <c r="A268" s="20">
        <v>264</v>
      </c>
      <c r="B268" s="19" t="s">
        <v>4367</v>
      </c>
      <c r="C268" s="19" t="s">
        <v>4346</v>
      </c>
      <c r="D268" s="19">
        <v>4.08</v>
      </c>
      <c r="E268" s="20">
        <f t="shared" si="8"/>
        <v>75</v>
      </c>
      <c r="F268" s="45">
        <f t="shared" si="9"/>
        <v>306</v>
      </c>
      <c r="G268" s="51"/>
      <c r="H268" s="48"/>
    </row>
    <row r="269" s="1" customFormat="1" ht="22" customHeight="1" spans="1:8">
      <c r="A269" s="20">
        <v>265</v>
      </c>
      <c r="B269" s="19" t="s">
        <v>4368</v>
      </c>
      <c r="C269" s="19" t="s">
        <v>4346</v>
      </c>
      <c r="D269" s="19">
        <v>2.21</v>
      </c>
      <c r="E269" s="20">
        <f t="shared" si="8"/>
        <v>75</v>
      </c>
      <c r="F269" s="45">
        <f t="shared" si="9"/>
        <v>165.75</v>
      </c>
      <c r="G269" s="51"/>
      <c r="H269" s="48"/>
    </row>
    <row r="270" s="1" customFormat="1" ht="22" customHeight="1" spans="1:8">
      <c r="A270" s="20">
        <v>266</v>
      </c>
      <c r="B270" s="19" t="s">
        <v>4369</v>
      </c>
      <c r="C270" s="19" t="s">
        <v>4346</v>
      </c>
      <c r="D270" s="19">
        <v>4.91</v>
      </c>
      <c r="E270" s="20">
        <f t="shared" si="8"/>
        <v>75</v>
      </c>
      <c r="F270" s="45">
        <f t="shared" si="9"/>
        <v>368.25</v>
      </c>
      <c r="G270" s="51"/>
      <c r="H270" s="48"/>
    </row>
    <row r="271" s="1" customFormat="1" ht="22" customHeight="1" spans="1:8">
      <c r="A271" s="20">
        <v>267</v>
      </c>
      <c r="B271" s="27" t="s">
        <v>4370</v>
      </c>
      <c r="C271" s="19" t="s">
        <v>4346</v>
      </c>
      <c r="D271" s="19">
        <v>6.34</v>
      </c>
      <c r="E271" s="20">
        <f t="shared" si="8"/>
        <v>75</v>
      </c>
      <c r="F271" s="45">
        <f t="shared" si="9"/>
        <v>475.5</v>
      </c>
      <c r="G271" s="51" t="s">
        <v>4371</v>
      </c>
      <c r="H271" s="48"/>
    </row>
    <row r="272" s="1" customFormat="1" ht="22" customHeight="1" spans="1:8">
      <c r="A272" s="20">
        <v>268</v>
      </c>
      <c r="B272" s="19" t="s">
        <v>4372</v>
      </c>
      <c r="C272" s="19" t="s">
        <v>4346</v>
      </c>
      <c r="D272" s="19">
        <v>2.1</v>
      </c>
      <c r="E272" s="20">
        <f t="shared" si="8"/>
        <v>75</v>
      </c>
      <c r="F272" s="45">
        <f t="shared" si="9"/>
        <v>157.5</v>
      </c>
      <c r="G272" s="51"/>
      <c r="H272" s="48"/>
    </row>
    <row r="273" s="1" customFormat="1" ht="22" customHeight="1" spans="1:8">
      <c r="A273" s="20">
        <v>269</v>
      </c>
      <c r="B273" s="19" t="s">
        <v>4373</v>
      </c>
      <c r="C273" s="19" t="s">
        <v>4346</v>
      </c>
      <c r="D273" s="52">
        <v>5.87</v>
      </c>
      <c r="E273" s="20">
        <f t="shared" si="8"/>
        <v>75</v>
      </c>
      <c r="F273" s="45">
        <f t="shared" si="9"/>
        <v>440.25</v>
      </c>
      <c r="G273" s="51" t="s">
        <v>4374</v>
      </c>
      <c r="H273" s="48"/>
    </row>
    <row r="274" s="1" customFormat="1" ht="22" customHeight="1" spans="1:8">
      <c r="A274" s="20">
        <v>270</v>
      </c>
      <c r="B274" s="19" t="s">
        <v>4375</v>
      </c>
      <c r="C274" s="19" t="s">
        <v>4346</v>
      </c>
      <c r="D274" s="19">
        <v>3.72</v>
      </c>
      <c r="E274" s="20">
        <f t="shared" si="8"/>
        <v>75</v>
      </c>
      <c r="F274" s="45">
        <f t="shared" si="9"/>
        <v>279</v>
      </c>
      <c r="G274" s="51"/>
      <c r="H274" s="48"/>
    </row>
    <row r="275" s="1" customFormat="1" ht="22" customHeight="1" spans="1:8">
      <c r="A275" s="20">
        <v>271</v>
      </c>
      <c r="B275" s="19" t="s">
        <v>4376</v>
      </c>
      <c r="C275" s="19" t="s">
        <v>4346</v>
      </c>
      <c r="D275" s="19">
        <v>1.42</v>
      </c>
      <c r="E275" s="20">
        <f t="shared" si="8"/>
        <v>75</v>
      </c>
      <c r="F275" s="45">
        <f t="shared" si="9"/>
        <v>106.5</v>
      </c>
      <c r="G275" s="51"/>
      <c r="H275" s="48"/>
    </row>
    <row r="276" s="1" customFormat="1" ht="22" customHeight="1" spans="1:8">
      <c r="A276" s="20">
        <v>272</v>
      </c>
      <c r="B276" s="19" t="s">
        <v>4377</v>
      </c>
      <c r="C276" s="19" t="s">
        <v>4346</v>
      </c>
      <c r="D276" s="52">
        <v>2.07</v>
      </c>
      <c r="E276" s="20">
        <f t="shared" si="8"/>
        <v>75</v>
      </c>
      <c r="F276" s="45">
        <f t="shared" si="9"/>
        <v>155.25</v>
      </c>
      <c r="G276" s="51"/>
      <c r="H276" s="48"/>
    </row>
    <row r="277" s="1" customFormat="1" ht="22" customHeight="1" spans="1:8">
      <c r="A277" s="20">
        <v>273</v>
      </c>
      <c r="B277" s="19" t="s">
        <v>4378</v>
      </c>
      <c r="C277" s="19" t="s">
        <v>4346</v>
      </c>
      <c r="D277" s="19">
        <v>3.61</v>
      </c>
      <c r="E277" s="20">
        <f t="shared" si="8"/>
        <v>75</v>
      </c>
      <c r="F277" s="45">
        <f t="shared" si="9"/>
        <v>270.75</v>
      </c>
      <c r="G277" s="51"/>
      <c r="H277" s="48"/>
    </row>
    <row r="278" s="1" customFormat="1" ht="22" customHeight="1" spans="1:8">
      <c r="A278" s="20">
        <v>274</v>
      </c>
      <c r="B278" s="19" t="s">
        <v>4379</v>
      </c>
      <c r="C278" s="19" t="s">
        <v>4346</v>
      </c>
      <c r="D278" s="19">
        <v>3.45</v>
      </c>
      <c r="E278" s="20">
        <f t="shared" si="8"/>
        <v>75</v>
      </c>
      <c r="F278" s="45">
        <f t="shared" si="9"/>
        <v>258.75</v>
      </c>
      <c r="G278" s="51"/>
      <c r="H278" s="48"/>
    </row>
    <row r="279" s="1" customFormat="1" ht="22" customHeight="1" spans="1:8">
      <c r="A279" s="20">
        <v>275</v>
      </c>
      <c r="B279" s="19" t="s">
        <v>4380</v>
      </c>
      <c r="C279" s="19" t="s">
        <v>4346</v>
      </c>
      <c r="D279" s="19">
        <v>1.36</v>
      </c>
      <c r="E279" s="20">
        <f t="shared" si="8"/>
        <v>75</v>
      </c>
      <c r="F279" s="45">
        <f t="shared" si="9"/>
        <v>102</v>
      </c>
      <c r="G279" s="51"/>
      <c r="H279" s="48"/>
    </row>
    <row r="280" s="1" customFormat="1" ht="22" customHeight="1" spans="1:8">
      <c r="A280" s="20">
        <v>276</v>
      </c>
      <c r="B280" s="19" t="s">
        <v>4381</v>
      </c>
      <c r="C280" s="19" t="s">
        <v>4346</v>
      </c>
      <c r="D280" s="19">
        <v>1.85</v>
      </c>
      <c r="E280" s="20">
        <f t="shared" si="8"/>
        <v>75</v>
      </c>
      <c r="F280" s="45">
        <f t="shared" si="9"/>
        <v>138.75</v>
      </c>
      <c r="G280" s="51"/>
      <c r="H280" s="48"/>
    </row>
    <row r="281" s="1" customFormat="1" ht="22" customHeight="1" spans="1:8">
      <c r="A281" s="20">
        <v>277</v>
      </c>
      <c r="B281" s="19" t="s">
        <v>4382</v>
      </c>
      <c r="C281" s="19" t="s">
        <v>4346</v>
      </c>
      <c r="D281" s="19">
        <f>0.87+1.13</f>
        <v>2</v>
      </c>
      <c r="E281" s="20">
        <f t="shared" si="8"/>
        <v>75</v>
      </c>
      <c r="F281" s="45">
        <f t="shared" si="9"/>
        <v>150</v>
      </c>
      <c r="G281" s="51"/>
      <c r="H281" s="48"/>
    </row>
    <row r="282" s="1" customFormat="1" ht="22" customHeight="1" spans="1:8">
      <c r="A282" s="20">
        <v>278</v>
      </c>
      <c r="B282" s="19" t="s">
        <v>4383</v>
      </c>
      <c r="C282" s="19" t="s">
        <v>4346</v>
      </c>
      <c r="D282" s="19">
        <f>0.61+1.29+1.05</f>
        <v>2.95</v>
      </c>
      <c r="E282" s="20">
        <f t="shared" si="8"/>
        <v>75</v>
      </c>
      <c r="F282" s="45">
        <f t="shared" si="9"/>
        <v>221.25</v>
      </c>
      <c r="G282" s="51"/>
      <c r="H282" s="48"/>
    </row>
    <row r="283" s="1" customFormat="1" ht="22" customHeight="1" spans="1:8">
      <c r="A283" s="20">
        <v>279</v>
      </c>
      <c r="B283" s="19" t="s">
        <v>4384</v>
      </c>
      <c r="C283" s="19" t="s">
        <v>4346</v>
      </c>
      <c r="D283" s="19">
        <v>1.54</v>
      </c>
      <c r="E283" s="20">
        <f t="shared" si="8"/>
        <v>75</v>
      </c>
      <c r="F283" s="45">
        <f t="shared" si="9"/>
        <v>115.5</v>
      </c>
      <c r="G283" s="51"/>
      <c r="H283" s="48"/>
    </row>
    <row r="284" s="1" customFormat="1" ht="22" customHeight="1" spans="1:8">
      <c r="A284" s="20">
        <v>280</v>
      </c>
      <c r="B284" s="19" t="s">
        <v>4385</v>
      </c>
      <c r="C284" s="19" t="s">
        <v>4346</v>
      </c>
      <c r="D284" s="19">
        <f>0.38+1.55</f>
        <v>1.93</v>
      </c>
      <c r="E284" s="20">
        <f t="shared" si="8"/>
        <v>75</v>
      </c>
      <c r="F284" s="45">
        <f t="shared" si="9"/>
        <v>144.75</v>
      </c>
      <c r="G284" s="51"/>
      <c r="H284" s="48"/>
    </row>
    <row r="285" s="1" customFormat="1" ht="22" customHeight="1" spans="1:8">
      <c r="A285" s="20">
        <v>281</v>
      </c>
      <c r="B285" s="19" t="s">
        <v>4386</v>
      </c>
      <c r="C285" s="19" t="s">
        <v>4346</v>
      </c>
      <c r="D285" s="19">
        <f>1.2+1.1</f>
        <v>2.3</v>
      </c>
      <c r="E285" s="20">
        <f t="shared" si="8"/>
        <v>75</v>
      </c>
      <c r="F285" s="45">
        <f t="shared" si="9"/>
        <v>172.5</v>
      </c>
      <c r="G285" s="51"/>
      <c r="H285" s="48"/>
    </row>
    <row r="286" s="1" customFormat="1" ht="22" customHeight="1" spans="1:8">
      <c r="A286" s="20">
        <v>282</v>
      </c>
      <c r="B286" s="19" t="s">
        <v>4387</v>
      </c>
      <c r="C286" s="19" t="s">
        <v>4346</v>
      </c>
      <c r="D286" s="19">
        <v>4.79</v>
      </c>
      <c r="E286" s="20">
        <f t="shared" si="8"/>
        <v>75</v>
      </c>
      <c r="F286" s="45">
        <f t="shared" si="9"/>
        <v>359.25</v>
      </c>
      <c r="G286" s="51"/>
      <c r="H286" s="48"/>
    </row>
    <row r="287" s="1" customFormat="1" ht="22" customHeight="1" spans="1:8">
      <c r="A287" s="20">
        <v>283</v>
      </c>
      <c r="B287" s="19" t="s">
        <v>4388</v>
      </c>
      <c r="C287" s="19" t="s">
        <v>4346</v>
      </c>
      <c r="D287" s="19">
        <f>0.39+0.62+1.25</f>
        <v>2.26</v>
      </c>
      <c r="E287" s="20">
        <f t="shared" si="8"/>
        <v>75</v>
      </c>
      <c r="F287" s="45">
        <f t="shared" si="9"/>
        <v>169.5</v>
      </c>
      <c r="G287" s="51"/>
      <c r="H287" s="48"/>
    </row>
    <row r="288" s="1" customFormat="1" ht="22" customHeight="1" spans="1:8">
      <c r="A288" s="20">
        <v>284</v>
      </c>
      <c r="B288" s="19" t="s">
        <v>4389</v>
      </c>
      <c r="C288" s="19" t="s">
        <v>4346</v>
      </c>
      <c r="D288" s="19">
        <f>0.7+1.23+0.2+1.33</f>
        <v>3.46</v>
      </c>
      <c r="E288" s="20">
        <f t="shared" si="8"/>
        <v>75</v>
      </c>
      <c r="F288" s="45">
        <f t="shared" si="9"/>
        <v>259.5</v>
      </c>
      <c r="G288" s="51"/>
      <c r="H288" s="48"/>
    </row>
    <row r="289" s="1" customFormat="1" ht="22" customHeight="1" spans="1:8">
      <c r="A289" s="20">
        <v>285</v>
      </c>
      <c r="B289" s="19" t="s">
        <v>4390</v>
      </c>
      <c r="C289" s="19" t="s">
        <v>4346</v>
      </c>
      <c r="D289" s="19">
        <v>4.47</v>
      </c>
      <c r="E289" s="20">
        <f t="shared" si="8"/>
        <v>75</v>
      </c>
      <c r="F289" s="45">
        <f t="shared" si="9"/>
        <v>335.25</v>
      </c>
      <c r="G289" s="51"/>
      <c r="H289" s="48"/>
    </row>
    <row r="290" s="1" customFormat="1" ht="22" customHeight="1" spans="1:8">
      <c r="A290" s="20">
        <v>286</v>
      </c>
      <c r="B290" s="19" t="s">
        <v>4391</v>
      </c>
      <c r="C290" s="19" t="s">
        <v>4346</v>
      </c>
      <c r="D290" s="19">
        <v>2.11</v>
      </c>
      <c r="E290" s="20">
        <f t="shared" si="8"/>
        <v>75</v>
      </c>
      <c r="F290" s="45">
        <f t="shared" si="9"/>
        <v>158.25</v>
      </c>
      <c r="G290" s="51"/>
      <c r="H290" s="48"/>
    </row>
    <row r="291" s="1" customFormat="1" ht="22" customHeight="1" spans="1:8">
      <c r="A291" s="20">
        <v>287</v>
      </c>
      <c r="B291" s="19" t="s">
        <v>4392</v>
      </c>
      <c r="C291" s="19" t="s">
        <v>4393</v>
      </c>
      <c r="D291" s="52">
        <f>0.94+0.49+1.18+0.85+0.2+1.02+1.56</f>
        <v>6.24</v>
      </c>
      <c r="E291" s="20">
        <f t="shared" si="8"/>
        <v>75</v>
      </c>
      <c r="F291" s="45">
        <f t="shared" si="9"/>
        <v>468</v>
      </c>
      <c r="G291" s="55"/>
      <c r="H291" s="48"/>
    </row>
    <row r="292" s="1" customFormat="1" ht="22" customHeight="1" spans="1:8">
      <c r="A292" s="20">
        <v>288</v>
      </c>
      <c r="B292" s="19" t="s">
        <v>4394</v>
      </c>
      <c r="C292" s="19" t="s">
        <v>4393</v>
      </c>
      <c r="D292" s="52">
        <f>0.94+1.51+1.06</f>
        <v>3.51</v>
      </c>
      <c r="E292" s="20">
        <f t="shared" si="8"/>
        <v>75</v>
      </c>
      <c r="F292" s="45">
        <f t="shared" si="9"/>
        <v>263.25</v>
      </c>
      <c r="G292" s="55"/>
      <c r="H292" s="48"/>
    </row>
    <row r="293" s="1" customFormat="1" ht="22" customHeight="1" spans="1:8">
      <c r="A293" s="20">
        <v>289</v>
      </c>
      <c r="B293" s="19" t="s">
        <v>4395</v>
      </c>
      <c r="C293" s="19" t="s">
        <v>4393</v>
      </c>
      <c r="D293" s="19">
        <v>2.84</v>
      </c>
      <c r="E293" s="20">
        <f t="shared" si="8"/>
        <v>75</v>
      </c>
      <c r="F293" s="45">
        <f t="shared" si="9"/>
        <v>213</v>
      </c>
      <c r="G293" s="55"/>
      <c r="H293" s="48"/>
    </row>
    <row r="294" s="1" customFormat="1" ht="22" customHeight="1" spans="1:8">
      <c r="A294" s="20">
        <v>290</v>
      </c>
      <c r="B294" s="19" t="s">
        <v>4396</v>
      </c>
      <c r="C294" s="19" t="s">
        <v>4393</v>
      </c>
      <c r="D294" s="19">
        <v>0.98</v>
      </c>
      <c r="E294" s="20">
        <f t="shared" si="8"/>
        <v>75</v>
      </c>
      <c r="F294" s="45">
        <f t="shared" si="9"/>
        <v>73.5</v>
      </c>
      <c r="G294" s="55"/>
      <c r="H294" s="48"/>
    </row>
    <row r="295" s="1" customFormat="1" ht="22" customHeight="1" spans="1:8">
      <c r="A295" s="20">
        <v>291</v>
      </c>
      <c r="B295" s="19" t="s">
        <v>4397</v>
      </c>
      <c r="C295" s="19" t="s">
        <v>4393</v>
      </c>
      <c r="D295" s="19">
        <f>1.83+0.39+0.46+0.69+0.79+0.91+0.9+1.16</f>
        <v>7.13</v>
      </c>
      <c r="E295" s="20">
        <f t="shared" si="8"/>
        <v>75</v>
      </c>
      <c r="F295" s="45">
        <f t="shared" si="9"/>
        <v>534.75</v>
      </c>
      <c r="G295" s="55"/>
      <c r="H295" s="48"/>
    </row>
    <row r="296" s="1" customFormat="1" ht="22" customHeight="1" spans="1:8">
      <c r="A296" s="20">
        <v>292</v>
      </c>
      <c r="B296" s="19" t="s">
        <v>4398</v>
      </c>
      <c r="C296" s="19" t="s">
        <v>4393</v>
      </c>
      <c r="D296" s="19">
        <f>1.07+0.89</f>
        <v>1.96</v>
      </c>
      <c r="E296" s="20">
        <f t="shared" si="8"/>
        <v>75</v>
      </c>
      <c r="F296" s="45">
        <f t="shared" si="9"/>
        <v>147</v>
      </c>
      <c r="G296" s="55"/>
      <c r="H296" s="48"/>
    </row>
    <row r="297" s="1" customFormat="1" ht="22" customHeight="1" spans="1:8">
      <c r="A297" s="20">
        <v>293</v>
      </c>
      <c r="B297" s="19" t="s">
        <v>4399</v>
      </c>
      <c r="C297" s="19" t="s">
        <v>4393</v>
      </c>
      <c r="D297" s="19">
        <v>5.93</v>
      </c>
      <c r="E297" s="20">
        <f t="shared" si="8"/>
        <v>75</v>
      </c>
      <c r="F297" s="45">
        <f t="shared" si="9"/>
        <v>444.75</v>
      </c>
      <c r="G297" s="55"/>
      <c r="H297" s="48"/>
    </row>
    <row r="298" s="1" customFormat="1" ht="22" customHeight="1" spans="1:8">
      <c r="A298" s="20">
        <v>294</v>
      </c>
      <c r="B298" s="19" t="s">
        <v>4400</v>
      </c>
      <c r="C298" s="19" t="s">
        <v>4393</v>
      </c>
      <c r="D298" s="52">
        <v>8.14</v>
      </c>
      <c r="E298" s="20">
        <f t="shared" si="8"/>
        <v>75</v>
      </c>
      <c r="F298" s="45">
        <f t="shared" si="9"/>
        <v>610.5</v>
      </c>
      <c r="G298" s="55"/>
      <c r="H298" s="48"/>
    </row>
    <row r="299" s="1" customFormat="1" ht="22" customHeight="1" spans="1:8">
      <c r="A299" s="20">
        <v>295</v>
      </c>
      <c r="B299" s="19" t="s">
        <v>4401</v>
      </c>
      <c r="C299" s="19" t="s">
        <v>4393</v>
      </c>
      <c r="D299" s="52">
        <f>0.62+1.34+1.69</f>
        <v>3.65</v>
      </c>
      <c r="E299" s="20">
        <f t="shared" si="8"/>
        <v>75</v>
      </c>
      <c r="F299" s="45">
        <f t="shared" si="9"/>
        <v>273.75</v>
      </c>
      <c r="G299" s="56"/>
      <c r="H299" s="48"/>
    </row>
    <row r="300" s="1" customFormat="1" ht="22" customHeight="1" spans="1:8">
      <c r="A300" s="20">
        <v>296</v>
      </c>
      <c r="B300" s="19" t="s">
        <v>4402</v>
      </c>
      <c r="C300" s="19" t="s">
        <v>4393</v>
      </c>
      <c r="D300" s="52">
        <f>0.34</f>
        <v>0.34</v>
      </c>
      <c r="E300" s="20">
        <f t="shared" si="8"/>
        <v>75</v>
      </c>
      <c r="F300" s="45">
        <f t="shared" si="9"/>
        <v>25.5</v>
      </c>
      <c r="G300" s="53"/>
      <c r="H300" s="48"/>
    </row>
    <row r="301" s="1" customFormat="1" ht="22" customHeight="1" spans="1:8">
      <c r="A301" s="20">
        <v>297</v>
      </c>
      <c r="B301" s="19" t="s">
        <v>4403</v>
      </c>
      <c r="C301" s="19" t="s">
        <v>4393</v>
      </c>
      <c r="D301" s="52">
        <f>1.47</f>
        <v>1.47</v>
      </c>
      <c r="E301" s="20">
        <f t="shared" si="8"/>
        <v>75</v>
      </c>
      <c r="F301" s="45">
        <f t="shared" si="9"/>
        <v>110.25</v>
      </c>
      <c r="G301" s="53"/>
      <c r="H301" s="48"/>
    </row>
    <row r="302" s="1" customFormat="1" ht="22" customHeight="1" spans="1:8">
      <c r="A302" s="20">
        <v>298</v>
      </c>
      <c r="B302" s="19" t="s">
        <v>4404</v>
      </c>
      <c r="C302" s="19" t="s">
        <v>4393</v>
      </c>
      <c r="D302" s="52">
        <f>2.37</f>
        <v>2.37</v>
      </c>
      <c r="E302" s="20">
        <f t="shared" si="8"/>
        <v>75</v>
      </c>
      <c r="F302" s="45">
        <f t="shared" si="9"/>
        <v>177.75</v>
      </c>
      <c r="G302" s="53"/>
      <c r="H302" s="48"/>
    </row>
    <row r="303" s="1" customFormat="1" ht="22" customHeight="1" spans="1:8">
      <c r="A303" s="20">
        <v>299</v>
      </c>
      <c r="B303" s="19" t="s">
        <v>4405</v>
      </c>
      <c r="C303" s="19" t="s">
        <v>4393</v>
      </c>
      <c r="D303" s="19">
        <f>0.99+0.92</f>
        <v>1.91</v>
      </c>
      <c r="E303" s="20">
        <f t="shared" si="8"/>
        <v>75</v>
      </c>
      <c r="F303" s="45">
        <f t="shared" si="9"/>
        <v>143.25</v>
      </c>
      <c r="G303" s="53"/>
      <c r="H303" s="48"/>
    </row>
    <row r="304" s="1" customFormat="1" ht="22" customHeight="1" spans="1:8">
      <c r="A304" s="20">
        <v>300</v>
      </c>
      <c r="B304" s="19" t="s">
        <v>4406</v>
      </c>
      <c r="C304" s="19" t="s">
        <v>4393</v>
      </c>
      <c r="D304" s="52">
        <f>1.61</f>
        <v>1.61</v>
      </c>
      <c r="E304" s="20">
        <f t="shared" si="8"/>
        <v>75</v>
      </c>
      <c r="F304" s="45">
        <f t="shared" si="9"/>
        <v>120.75</v>
      </c>
      <c r="G304" s="53"/>
      <c r="H304" s="48"/>
    </row>
    <row r="305" s="1" customFormat="1" ht="22" customHeight="1" spans="1:8">
      <c r="A305" s="20">
        <v>301</v>
      </c>
      <c r="B305" s="19" t="s">
        <v>4407</v>
      </c>
      <c r="C305" s="19" t="s">
        <v>4393</v>
      </c>
      <c r="D305" s="19">
        <f>0.97+1.52+1.28+1.19+1</f>
        <v>5.96</v>
      </c>
      <c r="E305" s="20">
        <f t="shared" si="8"/>
        <v>75</v>
      </c>
      <c r="F305" s="45">
        <f t="shared" si="9"/>
        <v>447</v>
      </c>
      <c r="G305" s="53"/>
      <c r="H305" s="48"/>
    </row>
    <row r="306" s="1" customFormat="1" ht="22" customHeight="1" spans="1:8">
      <c r="A306" s="20">
        <v>302</v>
      </c>
      <c r="B306" s="19" t="s">
        <v>4408</v>
      </c>
      <c r="C306" s="19" t="s">
        <v>4393</v>
      </c>
      <c r="D306" s="19">
        <v>4.08</v>
      </c>
      <c r="E306" s="20">
        <f t="shared" si="8"/>
        <v>75</v>
      </c>
      <c r="F306" s="45">
        <f t="shared" si="9"/>
        <v>306</v>
      </c>
      <c r="G306" s="53"/>
      <c r="H306" s="48"/>
    </row>
    <row r="307" s="1" customFormat="1" ht="22" customHeight="1" spans="1:8">
      <c r="A307" s="20">
        <v>303</v>
      </c>
      <c r="B307" s="19" t="s">
        <v>4409</v>
      </c>
      <c r="C307" s="19" t="s">
        <v>4393</v>
      </c>
      <c r="D307" s="19">
        <v>2.28</v>
      </c>
      <c r="E307" s="20">
        <f t="shared" si="8"/>
        <v>75</v>
      </c>
      <c r="F307" s="45">
        <f t="shared" si="9"/>
        <v>171</v>
      </c>
      <c r="G307" s="53"/>
      <c r="H307" s="48"/>
    </row>
    <row r="308" s="1" customFormat="1" ht="22" customHeight="1" spans="1:8">
      <c r="A308" s="20">
        <v>304</v>
      </c>
      <c r="B308" s="19" t="s">
        <v>4410</v>
      </c>
      <c r="C308" s="19" t="s">
        <v>4393</v>
      </c>
      <c r="D308" s="19">
        <f>0.99+0.89+0.82+0.46+0.81</f>
        <v>3.97</v>
      </c>
      <c r="E308" s="20">
        <f t="shared" si="8"/>
        <v>75</v>
      </c>
      <c r="F308" s="45">
        <f t="shared" si="9"/>
        <v>297.75</v>
      </c>
      <c r="G308" s="53"/>
      <c r="H308" s="48"/>
    </row>
    <row r="309" s="1" customFormat="1" ht="22" customHeight="1" spans="1:8">
      <c r="A309" s="20">
        <v>305</v>
      </c>
      <c r="B309" s="19" t="s">
        <v>4411</v>
      </c>
      <c r="C309" s="19" t="s">
        <v>4393</v>
      </c>
      <c r="D309" s="19">
        <f>0.85+0.99</f>
        <v>1.84</v>
      </c>
      <c r="E309" s="20">
        <f t="shared" si="8"/>
        <v>75</v>
      </c>
      <c r="F309" s="45">
        <f t="shared" si="9"/>
        <v>138</v>
      </c>
      <c r="G309" s="53"/>
      <c r="H309" s="48"/>
    </row>
    <row r="310" s="1" customFormat="1" ht="22" customHeight="1" spans="1:8">
      <c r="A310" s="20">
        <v>306</v>
      </c>
      <c r="B310" s="19" t="s">
        <v>4412</v>
      </c>
      <c r="C310" s="19" t="s">
        <v>4393</v>
      </c>
      <c r="D310" s="52">
        <f>1.11+2.88</f>
        <v>3.99</v>
      </c>
      <c r="E310" s="20">
        <f t="shared" si="8"/>
        <v>75</v>
      </c>
      <c r="F310" s="45">
        <f t="shared" si="9"/>
        <v>299.25</v>
      </c>
      <c r="G310" s="53"/>
      <c r="H310" s="48"/>
    </row>
    <row r="311" s="1" customFormat="1" ht="22" customHeight="1" spans="1:8">
      <c r="A311" s="20">
        <v>307</v>
      </c>
      <c r="B311" s="19" t="s">
        <v>3785</v>
      </c>
      <c r="C311" s="19" t="s">
        <v>4393</v>
      </c>
      <c r="D311" s="19">
        <f>1.04+0.94+1.49+1.16+0.99+0.84</f>
        <v>6.46</v>
      </c>
      <c r="E311" s="20">
        <f t="shared" si="8"/>
        <v>75</v>
      </c>
      <c r="F311" s="45">
        <f t="shared" si="9"/>
        <v>484.5</v>
      </c>
      <c r="G311" s="53"/>
      <c r="H311" s="48"/>
    </row>
    <row r="312" s="1" customFormat="1" ht="22" customHeight="1" spans="1:8">
      <c r="A312" s="20">
        <v>308</v>
      </c>
      <c r="B312" s="19" t="s">
        <v>4413</v>
      </c>
      <c r="C312" s="19" t="s">
        <v>4393</v>
      </c>
      <c r="D312" s="19">
        <f>0.77+1.36+1.43</f>
        <v>3.56</v>
      </c>
      <c r="E312" s="20">
        <f t="shared" si="8"/>
        <v>75</v>
      </c>
      <c r="F312" s="45">
        <f t="shared" si="9"/>
        <v>267</v>
      </c>
      <c r="G312" s="53"/>
      <c r="H312" s="48"/>
    </row>
    <row r="313" s="1" customFormat="1" ht="22" customHeight="1" spans="1:8">
      <c r="A313" s="20">
        <v>309</v>
      </c>
      <c r="B313" s="19" t="s">
        <v>4414</v>
      </c>
      <c r="C313" s="19" t="s">
        <v>4393</v>
      </c>
      <c r="D313" s="19">
        <v>5.78</v>
      </c>
      <c r="E313" s="20">
        <f t="shared" si="8"/>
        <v>75</v>
      </c>
      <c r="F313" s="45">
        <f t="shared" si="9"/>
        <v>433.5</v>
      </c>
      <c r="G313" s="53"/>
      <c r="H313" s="48"/>
    </row>
    <row r="314" s="1" customFormat="1" ht="22" customHeight="1" spans="1:8">
      <c r="A314" s="20">
        <v>310</v>
      </c>
      <c r="B314" s="19" t="s">
        <v>4415</v>
      </c>
      <c r="C314" s="19" t="s">
        <v>4393</v>
      </c>
      <c r="D314" s="19">
        <f>1.57+2.29+1.09+1.26</f>
        <v>6.21</v>
      </c>
      <c r="E314" s="20">
        <f t="shared" si="8"/>
        <v>75</v>
      </c>
      <c r="F314" s="45">
        <f t="shared" si="9"/>
        <v>465.75</v>
      </c>
      <c r="G314" s="53"/>
      <c r="H314" s="48"/>
    </row>
    <row r="315" s="1" customFormat="1" ht="22" customHeight="1" spans="1:8">
      <c r="A315" s="20">
        <v>311</v>
      </c>
      <c r="B315" s="19" t="s">
        <v>4416</v>
      </c>
      <c r="C315" s="19" t="s">
        <v>4393</v>
      </c>
      <c r="D315" s="19">
        <v>4.86</v>
      </c>
      <c r="E315" s="20">
        <f t="shared" si="8"/>
        <v>75</v>
      </c>
      <c r="F315" s="45">
        <f t="shared" si="9"/>
        <v>364.5</v>
      </c>
      <c r="G315" s="53"/>
      <c r="H315" s="48"/>
    </row>
    <row r="316" s="1" customFormat="1" ht="22" customHeight="1" spans="1:8">
      <c r="A316" s="20">
        <v>312</v>
      </c>
      <c r="B316" s="19" t="s">
        <v>4417</v>
      </c>
      <c r="C316" s="19" t="s">
        <v>4393</v>
      </c>
      <c r="D316" s="44">
        <v>0.74</v>
      </c>
      <c r="E316" s="20">
        <f t="shared" si="8"/>
        <v>75</v>
      </c>
      <c r="F316" s="45">
        <f t="shared" si="9"/>
        <v>55.5</v>
      </c>
      <c r="G316" s="53"/>
      <c r="H316" s="48"/>
    </row>
    <row r="317" s="1" customFormat="1" ht="22" customHeight="1" spans="1:8">
      <c r="A317" s="20">
        <v>313</v>
      </c>
      <c r="B317" s="19" t="s">
        <v>4418</v>
      </c>
      <c r="C317" s="19" t="s">
        <v>4393</v>
      </c>
      <c r="D317" s="44">
        <f>1.98</f>
        <v>1.98</v>
      </c>
      <c r="E317" s="20">
        <f t="shared" si="8"/>
        <v>75</v>
      </c>
      <c r="F317" s="45">
        <f t="shared" si="9"/>
        <v>148.5</v>
      </c>
      <c r="G317" s="53"/>
      <c r="H317" s="48"/>
    </row>
    <row r="318" s="1" customFormat="1" ht="22" customHeight="1" spans="1:8">
      <c r="A318" s="20">
        <v>314</v>
      </c>
      <c r="B318" s="19" t="s">
        <v>4419</v>
      </c>
      <c r="C318" s="19" t="s">
        <v>4393</v>
      </c>
      <c r="D318" s="19">
        <f>0.66+0.56+0.41+0.85</f>
        <v>2.48</v>
      </c>
      <c r="E318" s="20">
        <f t="shared" si="8"/>
        <v>75</v>
      </c>
      <c r="F318" s="45">
        <f t="shared" si="9"/>
        <v>186</v>
      </c>
      <c r="G318" s="53"/>
      <c r="H318" s="48"/>
    </row>
    <row r="319" s="1" customFormat="1" ht="22" customHeight="1" spans="1:8">
      <c r="A319" s="20">
        <v>315</v>
      </c>
      <c r="B319" s="19" t="s">
        <v>4420</v>
      </c>
      <c r="C319" s="19" t="s">
        <v>4393</v>
      </c>
      <c r="D319" s="52">
        <v>6.61</v>
      </c>
      <c r="E319" s="20">
        <f t="shared" si="8"/>
        <v>75</v>
      </c>
      <c r="F319" s="45">
        <f t="shared" si="9"/>
        <v>495.75</v>
      </c>
      <c r="G319" s="53"/>
      <c r="H319" s="48"/>
    </row>
    <row r="320" s="1" customFormat="1" ht="22" customHeight="1" spans="1:8">
      <c r="A320" s="20">
        <v>316</v>
      </c>
      <c r="B320" s="19" t="s">
        <v>4421</v>
      </c>
      <c r="C320" s="19" t="s">
        <v>4393</v>
      </c>
      <c r="D320" s="52">
        <f>1.07+1.04+0.45</f>
        <v>2.56</v>
      </c>
      <c r="E320" s="20">
        <f t="shared" si="8"/>
        <v>75</v>
      </c>
      <c r="F320" s="45">
        <f t="shared" si="9"/>
        <v>192</v>
      </c>
      <c r="G320" s="53"/>
      <c r="H320" s="48"/>
    </row>
    <row r="321" s="1" customFormat="1" ht="22" customHeight="1" spans="1:8">
      <c r="A321" s="20">
        <v>317</v>
      </c>
      <c r="B321" s="19" t="s">
        <v>4422</v>
      </c>
      <c r="C321" s="19" t="s">
        <v>4393</v>
      </c>
      <c r="D321" s="44">
        <f>0.46+0.77+0.51+1.73+0.75+0.71+0.27+0.61+0.99+0.54</f>
        <v>7.34</v>
      </c>
      <c r="E321" s="20">
        <f t="shared" si="8"/>
        <v>75</v>
      </c>
      <c r="F321" s="45">
        <f t="shared" si="9"/>
        <v>550.5</v>
      </c>
      <c r="G321" s="53"/>
      <c r="H321" s="48"/>
    </row>
    <row r="322" s="1" customFormat="1" ht="22" customHeight="1" spans="1:8">
      <c r="A322" s="20">
        <v>318</v>
      </c>
      <c r="B322" s="19" t="s">
        <v>4423</v>
      </c>
      <c r="C322" s="19" t="s">
        <v>4393</v>
      </c>
      <c r="D322" s="19">
        <v>3.05</v>
      </c>
      <c r="E322" s="20">
        <f t="shared" si="8"/>
        <v>75</v>
      </c>
      <c r="F322" s="45">
        <f t="shared" si="9"/>
        <v>228.75</v>
      </c>
      <c r="G322" s="53"/>
      <c r="H322" s="48"/>
    </row>
    <row r="323" s="1" customFormat="1" ht="22" customHeight="1" spans="1:8">
      <c r="A323" s="20">
        <v>319</v>
      </c>
      <c r="B323" s="19" t="s">
        <v>4424</v>
      </c>
      <c r="C323" s="19" t="s">
        <v>4393</v>
      </c>
      <c r="D323" s="19">
        <v>7.61</v>
      </c>
      <c r="E323" s="20">
        <f t="shared" si="8"/>
        <v>75</v>
      </c>
      <c r="F323" s="45">
        <f t="shared" si="9"/>
        <v>570.75</v>
      </c>
      <c r="G323" s="53"/>
      <c r="H323" s="48"/>
    </row>
    <row r="324" s="1" customFormat="1" ht="22" customHeight="1" spans="1:8">
      <c r="A324" s="20">
        <v>320</v>
      </c>
      <c r="B324" s="19" t="s">
        <v>4425</v>
      </c>
      <c r="C324" s="19" t="s">
        <v>4393</v>
      </c>
      <c r="D324" s="44">
        <v>4.35</v>
      </c>
      <c r="E324" s="20">
        <f t="shared" si="8"/>
        <v>75</v>
      </c>
      <c r="F324" s="45">
        <f t="shared" si="9"/>
        <v>326.25</v>
      </c>
      <c r="G324" s="53"/>
      <c r="H324" s="48"/>
    </row>
    <row r="325" s="1" customFormat="1" ht="22" customHeight="1" spans="1:8">
      <c r="A325" s="20">
        <v>321</v>
      </c>
      <c r="B325" s="19" t="s">
        <v>4426</v>
      </c>
      <c r="C325" s="19" t="s">
        <v>4393</v>
      </c>
      <c r="D325" s="52">
        <f>1.88</f>
        <v>1.88</v>
      </c>
      <c r="E325" s="20">
        <f t="shared" ref="E325:E388" si="10">75</f>
        <v>75</v>
      </c>
      <c r="F325" s="45">
        <f t="shared" ref="F325:F388" si="11">D325*E325</f>
        <v>141</v>
      </c>
      <c r="G325" s="53"/>
      <c r="H325" s="48"/>
    </row>
    <row r="326" s="1" customFormat="1" ht="22" customHeight="1" spans="1:8">
      <c r="A326" s="20">
        <v>322</v>
      </c>
      <c r="B326" s="19" t="s">
        <v>4427</v>
      </c>
      <c r="C326" s="19" t="s">
        <v>4393</v>
      </c>
      <c r="D326" s="19">
        <f>1.6+0.7</f>
        <v>2.3</v>
      </c>
      <c r="E326" s="20">
        <f t="shared" si="10"/>
        <v>75</v>
      </c>
      <c r="F326" s="45">
        <f t="shared" si="11"/>
        <v>172.5</v>
      </c>
      <c r="G326" s="53"/>
      <c r="H326" s="48"/>
    </row>
    <row r="327" s="1" customFormat="1" ht="22" customHeight="1" spans="1:8">
      <c r="A327" s="20">
        <v>323</v>
      </c>
      <c r="B327" s="19" t="s">
        <v>630</v>
      </c>
      <c r="C327" s="19" t="s">
        <v>4393</v>
      </c>
      <c r="D327" s="52">
        <v>1.38</v>
      </c>
      <c r="E327" s="20">
        <f t="shared" si="10"/>
        <v>75</v>
      </c>
      <c r="F327" s="45">
        <f t="shared" si="11"/>
        <v>103.5</v>
      </c>
      <c r="G327" s="53"/>
      <c r="H327" s="48"/>
    </row>
    <row r="328" s="1" customFormat="1" ht="22" customHeight="1" spans="1:8">
      <c r="A328" s="20">
        <v>324</v>
      </c>
      <c r="B328" s="19" t="s">
        <v>4428</v>
      </c>
      <c r="C328" s="19" t="s">
        <v>4393</v>
      </c>
      <c r="D328" s="52">
        <f>1.91+0.42+0.56+0.61+1.78+0.66+0.59</f>
        <v>6.53</v>
      </c>
      <c r="E328" s="20">
        <f t="shared" si="10"/>
        <v>75</v>
      </c>
      <c r="F328" s="45">
        <f t="shared" si="11"/>
        <v>489.75</v>
      </c>
      <c r="G328" s="53"/>
      <c r="H328" s="48"/>
    </row>
    <row r="329" s="1" customFormat="1" ht="22" customHeight="1" spans="1:8">
      <c r="A329" s="20">
        <v>325</v>
      </c>
      <c r="B329" s="19" t="s">
        <v>4429</v>
      </c>
      <c r="C329" s="19" t="s">
        <v>4393</v>
      </c>
      <c r="D329" s="52">
        <f>0.81+1.01+0.68</f>
        <v>2.5</v>
      </c>
      <c r="E329" s="20">
        <f t="shared" si="10"/>
        <v>75</v>
      </c>
      <c r="F329" s="45">
        <f t="shared" si="11"/>
        <v>187.5</v>
      </c>
      <c r="G329" s="53"/>
      <c r="H329" s="48"/>
    </row>
    <row r="330" s="1" customFormat="1" ht="22" customHeight="1" spans="1:8">
      <c r="A330" s="20">
        <v>326</v>
      </c>
      <c r="B330" s="19" t="s">
        <v>4430</v>
      </c>
      <c r="C330" s="19" t="s">
        <v>4393</v>
      </c>
      <c r="D330" s="52">
        <f>1.51+1.25+1.35</f>
        <v>4.11</v>
      </c>
      <c r="E330" s="20">
        <f t="shared" si="10"/>
        <v>75</v>
      </c>
      <c r="F330" s="45">
        <f t="shared" si="11"/>
        <v>308.25</v>
      </c>
      <c r="G330" s="53"/>
      <c r="H330" s="48"/>
    </row>
    <row r="331" s="1" customFormat="1" ht="22" customHeight="1" spans="1:8">
      <c r="A331" s="20">
        <v>327</v>
      </c>
      <c r="B331" s="19" t="s">
        <v>4431</v>
      </c>
      <c r="C331" s="19" t="s">
        <v>4393</v>
      </c>
      <c r="D331" s="52">
        <f>2.59</f>
        <v>2.59</v>
      </c>
      <c r="E331" s="20">
        <f t="shared" si="10"/>
        <v>75</v>
      </c>
      <c r="F331" s="45">
        <f t="shared" si="11"/>
        <v>194.25</v>
      </c>
      <c r="G331" s="53"/>
      <c r="H331" s="48"/>
    </row>
    <row r="332" s="1" customFormat="1" ht="22" customHeight="1" spans="1:8">
      <c r="A332" s="20">
        <v>328</v>
      </c>
      <c r="B332" s="19" t="s">
        <v>4432</v>
      </c>
      <c r="C332" s="19" t="s">
        <v>4393</v>
      </c>
      <c r="D332" s="52">
        <f>0.84+0.81+1.26</f>
        <v>2.91</v>
      </c>
      <c r="E332" s="20">
        <f t="shared" si="10"/>
        <v>75</v>
      </c>
      <c r="F332" s="45">
        <f t="shared" si="11"/>
        <v>218.25</v>
      </c>
      <c r="G332" s="53"/>
      <c r="H332" s="48"/>
    </row>
    <row r="333" s="1" customFormat="1" ht="22" customHeight="1" spans="1:8">
      <c r="A333" s="20">
        <v>329</v>
      </c>
      <c r="B333" s="19" t="s">
        <v>4433</v>
      </c>
      <c r="C333" s="19" t="s">
        <v>4393</v>
      </c>
      <c r="D333" s="52">
        <v>2.82</v>
      </c>
      <c r="E333" s="20">
        <f t="shared" si="10"/>
        <v>75</v>
      </c>
      <c r="F333" s="45">
        <f t="shared" si="11"/>
        <v>211.5</v>
      </c>
      <c r="G333" s="53"/>
      <c r="H333" s="48"/>
    </row>
    <row r="334" s="1" customFormat="1" ht="22" customHeight="1" spans="1:8">
      <c r="A334" s="20">
        <v>330</v>
      </c>
      <c r="B334" s="19" t="s">
        <v>4434</v>
      </c>
      <c r="C334" s="19" t="s">
        <v>4393</v>
      </c>
      <c r="D334" s="19">
        <v>7.68</v>
      </c>
      <c r="E334" s="20">
        <f t="shared" si="10"/>
        <v>75</v>
      </c>
      <c r="F334" s="45">
        <f t="shared" si="11"/>
        <v>576</v>
      </c>
      <c r="G334" s="53"/>
      <c r="H334" s="48"/>
    </row>
    <row r="335" s="1" customFormat="1" ht="22" customHeight="1" spans="1:8">
      <c r="A335" s="20">
        <v>331</v>
      </c>
      <c r="B335" s="19" t="s">
        <v>4435</v>
      </c>
      <c r="C335" s="19" t="s">
        <v>4393</v>
      </c>
      <c r="D335" s="58">
        <f>0.92+0.47+1.38+0.9+0.94</f>
        <v>4.61</v>
      </c>
      <c r="E335" s="20">
        <f t="shared" si="10"/>
        <v>75</v>
      </c>
      <c r="F335" s="45">
        <f t="shared" si="11"/>
        <v>345.75</v>
      </c>
      <c r="G335" s="53"/>
      <c r="H335" s="48"/>
    </row>
    <row r="336" s="1" customFormat="1" ht="22" customHeight="1" spans="1:8">
      <c r="A336" s="20">
        <v>332</v>
      </c>
      <c r="B336" s="19" t="s">
        <v>4436</v>
      </c>
      <c r="C336" s="19" t="s">
        <v>4393</v>
      </c>
      <c r="D336" s="19">
        <f>0.27+0.69+0.82+1.3</f>
        <v>3.08</v>
      </c>
      <c r="E336" s="20">
        <f t="shared" si="10"/>
        <v>75</v>
      </c>
      <c r="F336" s="45">
        <f t="shared" si="11"/>
        <v>231</v>
      </c>
      <c r="G336" s="53"/>
      <c r="H336" s="48"/>
    </row>
    <row r="337" s="1" customFormat="1" ht="22" customHeight="1" spans="1:8">
      <c r="A337" s="20">
        <v>333</v>
      </c>
      <c r="B337" s="19" t="s">
        <v>4437</v>
      </c>
      <c r="C337" s="19" t="s">
        <v>4393</v>
      </c>
      <c r="D337" s="19">
        <f>1.13+1.76</f>
        <v>2.89</v>
      </c>
      <c r="E337" s="20">
        <f t="shared" si="10"/>
        <v>75</v>
      </c>
      <c r="F337" s="45">
        <f t="shared" si="11"/>
        <v>216.75</v>
      </c>
      <c r="G337" s="53"/>
      <c r="H337" s="48"/>
    </row>
    <row r="338" s="1" customFormat="1" ht="22" customHeight="1" spans="1:8">
      <c r="A338" s="20">
        <v>334</v>
      </c>
      <c r="B338" s="19" t="s">
        <v>4438</v>
      </c>
      <c r="C338" s="19" t="s">
        <v>4393</v>
      </c>
      <c r="D338" s="19">
        <v>4.88</v>
      </c>
      <c r="E338" s="20">
        <f t="shared" si="10"/>
        <v>75</v>
      </c>
      <c r="F338" s="45">
        <f t="shared" si="11"/>
        <v>366</v>
      </c>
      <c r="G338" s="53"/>
      <c r="H338" s="48"/>
    </row>
    <row r="339" s="1" customFormat="1" ht="22" customHeight="1" spans="1:8">
      <c r="A339" s="20">
        <v>335</v>
      </c>
      <c r="B339" s="19" t="s">
        <v>4439</v>
      </c>
      <c r="C339" s="19" t="s">
        <v>4393</v>
      </c>
      <c r="D339" s="19">
        <v>1.22</v>
      </c>
      <c r="E339" s="20">
        <f t="shared" si="10"/>
        <v>75</v>
      </c>
      <c r="F339" s="45">
        <f t="shared" si="11"/>
        <v>91.5</v>
      </c>
      <c r="G339" s="53"/>
      <c r="H339" s="48"/>
    </row>
    <row r="340" s="1" customFormat="1" ht="22" customHeight="1" spans="1:8">
      <c r="A340" s="20">
        <v>336</v>
      </c>
      <c r="B340" s="19" t="s">
        <v>4440</v>
      </c>
      <c r="C340" s="19" t="s">
        <v>4393</v>
      </c>
      <c r="D340" s="19">
        <v>0.97</v>
      </c>
      <c r="E340" s="20">
        <f t="shared" si="10"/>
        <v>75</v>
      </c>
      <c r="F340" s="45">
        <f t="shared" si="11"/>
        <v>72.75</v>
      </c>
      <c r="G340" s="53"/>
      <c r="H340" s="48"/>
    </row>
    <row r="341" s="1" customFormat="1" ht="22" customHeight="1" spans="1:8">
      <c r="A341" s="20">
        <v>337</v>
      </c>
      <c r="B341" s="19" t="s">
        <v>4441</v>
      </c>
      <c r="C341" s="19" t="s">
        <v>4393</v>
      </c>
      <c r="D341" s="19">
        <v>1.36</v>
      </c>
      <c r="E341" s="20">
        <f t="shared" si="10"/>
        <v>75</v>
      </c>
      <c r="F341" s="45">
        <f t="shared" si="11"/>
        <v>102</v>
      </c>
      <c r="G341" s="53"/>
      <c r="H341" s="48"/>
    </row>
    <row r="342" s="1" customFormat="1" ht="22" customHeight="1" spans="1:8">
      <c r="A342" s="20">
        <v>338</v>
      </c>
      <c r="B342" s="19" t="s">
        <v>4442</v>
      </c>
      <c r="C342" s="19" t="s">
        <v>4393</v>
      </c>
      <c r="D342" s="19">
        <f>0.41+0.59+0.99</f>
        <v>1.99</v>
      </c>
      <c r="E342" s="20">
        <f t="shared" si="10"/>
        <v>75</v>
      </c>
      <c r="F342" s="45">
        <f t="shared" si="11"/>
        <v>149.25</v>
      </c>
      <c r="G342" s="53"/>
      <c r="H342" s="48"/>
    </row>
    <row r="343" s="1" customFormat="1" ht="22" customHeight="1" spans="1:8">
      <c r="A343" s="20">
        <v>339</v>
      </c>
      <c r="B343" s="19" t="s">
        <v>4443</v>
      </c>
      <c r="C343" s="19" t="s">
        <v>4393</v>
      </c>
      <c r="D343" s="19">
        <v>1.26</v>
      </c>
      <c r="E343" s="20">
        <f t="shared" si="10"/>
        <v>75</v>
      </c>
      <c r="F343" s="45">
        <f t="shared" si="11"/>
        <v>94.5</v>
      </c>
      <c r="G343" s="53"/>
      <c r="H343" s="48"/>
    </row>
    <row r="344" s="1" customFormat="1" ht="22" customHeight="1" spans="1:8">
      <c r="A344" s="20">
        <v>340</v>
      </c>
      <c r="B344" s="19" t="s">
        <v>4444</v>
      </c>
      <c r="C344" s="19" t="s">
        <v>4393</v>
      </c>
      <c r="D344" s="19">
        <f>1.03+1.04+0.43</f>
        <v>2.5</v>
      </c>
      <c r="E344" s="20">
        <f t="shared" si="10"/>
        <v>75</v>
      </c>
      <c r="F344" s="45">
        <f t="shared" si="11"/>
        <v>187.5</v>
      </c>
      <c r="G344" s="53"/>
      <c r="H344" s="48"/>
    </row>
    <row r="345" s="1" customFormat="1" ht="22" customHeight="1" spans="1:8">
      <c r="A345" s="20">
        <v>341</v>
      </c>
      <c r="B345" s="19" t="s">
        <v>4445</v>
      </c>
      <c r="C345" s="19" t="s">
        <v>4393</v>
      </c>
      <c r="D345" s="19">
        <f>1.28+0.95</f>
        <v>2.23</v>
      </c>
      <c r="E345" s="20">
        <f t="shared" si="10"/>
        <v>75</v>
      </c>
      <c r="F345" s="45">
        <f t="shared" si="11"/>
        <v>167.25</v>
      </c>
      <c r="G345" s="53"/>
      <c r="H345" s="48"/>
    </row>
    <row r="346" s="1" customFormat="1" ht="22" customHeight="1" spans="1:8">
      <c r="A346" s="20">
        <v>342</v>
      </c>
      <c r="B346" s="19" t="s">
        <v>4446</v>
      </c>
      <c r="C346" s="19" t="s">
        <v>4393</v>
      </c>
      <c r="D346" s="19">
        <v>4.86</v>
      </c>
      <c r="E346" s="20">
        <f t="shared" si="10"/>
        <v>75</v>
      </c>
      <c r="F346" s="45">
        <f t="shared" si="11"/>
        <v>364.5</v>
      </c>
      <c r="G346" s="53"/>
      <c r="H346" s="48"/>
    </row>
    <row r="347" s="1" customFormat="1" ht="22" customHeight="1" spans="1:8">
      <c r="A347" s="20">
        <v>343</v>
      </c>
      <c r="B347" s="19" t="s">
        <v>4447</v>
      </c>
      <c r="C347" s="19" t="s">
        <v>4393</v>
      </c>
      <c r="D347" s="19">
        <v>6.16</v>
      </c>
      <c r="E347" s="20">
        <f t="shared" si="10"/>
        <v>75</v>
      </c>
      <c r="F347" s="45">
        <f t="shared" si="11"/>
        <v>462</v>
      </c>
      <c r="G347" s="53"/>
      <c r="H347" s="48"/>
    </row>
    <row r="348" s="1" customFormat="1" ht="22" customHeight="1" spans="1:8">
      <c r="A348" s="20">
        <v>344</v>
      </c>
      <c r="B348" s="19" t="s">
        <v>4448</v>
      </c>
      <c r="C348" s="19" t="s">
        <v>4393</v>
      </c>
      <c r="D348" s="19">
        <f>0.9+1.26+1.4</f>
        <v>3.56</v>
      </c>
      <c r="E348" s="20">
        <f t="shared" si="10"/>
        <v>75</v>
      </c>
      <c r="F348" s="45">
        <f t="shared" si="11"/>
        <v>267</v>
      </c>
      <c r="G348" s="53"/>
      <c r="H348" s="48"/>
    </row>
    <row r="349" s="1" customFormat="1" ht="22" customHeight="1" spans="1:8">
      <c r="A349" s="20">
        <v>345</v>
      </c>
      <c r="B349" s="19" t="s">
        <v>4352</v>
      </c>
      <c r="C349" s="19" t="s">
        <v>4393</v>
      </c>
      <c r="D349" s="19">
        <v>1.94</v>
      </c>
      <c r="E349" s="20">
        <f t="shared" si="10"/>
        <v>75</v>
      </c>
      <c r="F349" s="45">
        <f t="shared" si="11"/>
        <v>145.5</v>
      </c>
      <c r="G349" s="53"/>
      <c r="H349" s="48"/>
    </row>
    <row r="350" s="1" customFormat="1" ht="22" customHeight="1" spans="1:8">
      <c r="A350" s="20">
        <v>346</v>
      </c>
      <c r="B350" s="19" t="s">
        <v>4449</v>
      </c>
      <c r="C350" s="19" t="s">
        <v>4393</v>
      </c>
      <c r="D350" s="19">
        <v>1.25</v>
      </c>
      <c r="E350" s="20">
        <f t="shared" si="10"/>
        <v>75</v>
      </c>
      <c r="F350" s="45">
        <f t="shared" si="11"/>
        <v>93.75</v>
      </c>
      <c r="G350" s="53"/>
      <c r="H350" s="48"/>
    </row>
    <row r="351" s="1" customFormat="1" ht="22" customHeight="1" spans="1:8">
      <c r="A351" s="20">
        <v>347</v>
      </c>
      <c r="B351" s="19" t="s">
        <v>4450</v>
      </c>
      <c r="C351" s="19" t="s">
        <v>4393</v>
      </c>
      <c r="D351" s="19">
        <f>1.64+0.57+0.41+0.95+1.3</f>
        <v>4.87</v>
      </c>
      <c r="E351" s="20">
        <f t="shared" si="10"/>
        <v>75</v>
      </c>
      <c r="F351" s="45">
        <f t="shared" si="11"/>
        <v>365.25</v>
      </c>
      <c r="G351" s="53"/>
      <c r="H351" s="48"/>
    </row>
    <row r="352" s="1" customFormat="1" ht="22" customHeight="1" spans="1:8">
      <c r="A352" s="20">
        <v>348</v>
      </c>
      <c r="B352" s="19" t="s">
        <v>4451</v>
      </c>
      <c r="C352" s="19" t="s">
        <v>4393</v>
      </c>
      <c r="D352" s="19">
        <v>1.2</v>
      </c>
      <c r="E352" s="20">
        <f t="shared" si="10"/>
        <v>75</v>
      </c>
      <c r="F352" s="45">
        <f t="shared" si="11"/>
        <v>90</v>
      </c>
      <c r="G352" s="53"/>
      <c r="H352" s="48"/>
    </row>
    <row r="353" s="1" customFormat="1" ht="22" customHeight="1" spans="1:8">
      <c r="A353" s="20">
        <v>349</v>
      </c>
      <c r="B353" s="19" t="s">
        <v>4452</v>
      </c>
      <c r="C353" s="19" t="s">
        <v>4393</v>
      </c>
      <c r="D353" s="19">
        <v>4.22</v>
      </c>
      <c r="E353" s="20">
        <f t="shared" si="10"/>
        <v>75</v>
      </c>
      <c r="F353" s="45">
        <f t="shared" si="11"/>
        <v>316.5</v>
      </c>
      <c r="G353" s="53"/>
      <c r="H353" s="48"/>
    </row>
    <row r="354" s="1" customFormat="1" ht="22" customHeight="1" spans="1:8">
      <c r="A354" s="20">
        <v>350</v>
      </c>
      <c r="B354" s="19" t="s">
        <v>4453</v>
      </c>
      <c r="C354" s="19" t="s">
        <v>4393</v>
      </c>
      <c r="D354" s="19">
        <v>4.39</v>
      </c>
      <c r="E354" s="20">
        <f t="shared" si="10"/>
        <v>75</v>
      </c>
      <c r="F354" s="45">
        <f t="shared" si="11"/>
        <v>329.25</v>
      </c>
      <c r="G354" s="53"/>
      <c r="H354" s="48"/>
    </row>
    <row r="355" s="1" customFormat="1" ht="22" customHeight="1" spans="1:8">
      <c r="A355" s="20">
        <v>351</v>
      </c>
      <c r="B355" s="19" t="s">
        <v>4454</v>
      </c>
      <c r="C355" s="19" t="s">
        <v>4393</v>
      </c>
      <c r="D355" s="19">
        <v>0.98</v>
      </c>
      <c r="E355" s="20">
        <f t="shared" si="10"/>
        <v>75</v>
      </c>
      <c r="F355" s="45">
        <f t="shared" si="11"/>
        <v>73.5</v>
      </c>
      <c r="G355" s="53"/>
      <c r="H355" s="48"/>
    </row>
    <row r="356" s="1" customFormat="1" ht="22" customHeight="1" spans="1:8">
      <c r="A356" s="20">
        <v>352</v>
      </c>
      <c r="B356" s="19" t="s">
        <v>4455</v>
      </c>
      <c r="C356" s="19" t="s">
        <v>4456</v>
      </c>
      <c r="D356" s="52">
        <v>1.19</v>
      </c>
      <c r="E356" s="20">
        <f t="shared" si="10"/>
        <v>75</v>
      </c>
      <c r="F356" s="45">
        <f t="shared" si="11"/>
        <v>89.25</v>
      </c>
      <c r="G356" s="51"/>
      <c r="H356" s="48"/>
    </row>
    <row r="357" s="1" customFormat="1" ht="22" customHeight="1" spans="1:8">
      <c r="A357" s="20">
        <v>353</v>
      </c>
      <c r="B357" s="19" t="s">
        <v>4457</v>
      </c>
      <c r="C357" s="19" t="s">
        <v>4456</v>
      </c>
      <c r="D357" s="52">
        <v>6.26</v>
      </c>
      <c r="E357" s="20">
        <f t="shared" si="10"/>
        <v>75</v>
      </c>
      <c r="F357" s="45">
        <f t="shared" si="11"/>
        <v>469.5</v>
      </c>
      <c r="G357" s="51"/>
      <c r="H357" s="48"/>
    </row>
    <row r="358" s="1" customFormat="1" ht="22" customHeight="1" spans="1:8">
      <c r="A358" s="20">
        <v>354</v>
      </c>
      <c r="B358" s="19" t="s">
        <v>4458</v>
      </c>
      <c r="C358" s="19" t="s">
        <v>4456</v>
      </c>
      <c r="D358" s="52">
        <v>2.34</v>
      </c>
      <c r="E358" s="20">
        <f t="shared" si="10"/>
        <v>75</v>
      </c>
      <c r="F358" s="45">
        <f t="shared" si="11"/>
        <v>175.5</v>
      </c>
      <c r="G358" s="51"/>
      <c r="H358" s="48"/>
    </row>
    <row r="359" s="1" customFormat="1" ht="22" customHeight="1" spans="1:8">
      <c r="A359" s="20">
        <v>355</v>
      </c>
      <c r="B359" s="19" t="s">
        <v>4459</v>
      </c>
      <c r="C359" s="19" t="s">
        <v>4456</v>
      </c>
      <c r="D359" s="19">
        <v>1.49</v>
      </c>
      <c r="E359" s="20">
        <f t="shared" si="10"/>
        <v>75</v>
      </c>
      <c r="F359" s="45">
        <f t="shared" si="11"/>
        <v>111.75</v>
      </c>
      <c r="G359" s="51"/>
      <c r="H359" s="48"/>
    </row>
    <row r="360" s="1" customFormat="1" ht="22" customHeight="1" spans="1:8">
      <c r="A360" s="20">
        <v>356</v>
      </c>
      <c r="B360" s="19" t="s">
        <v>4460</v>
      </c>
      <c r="C360" s="19" t="s">
        <v>4456</v>
      </c>
      <c r="D360" s="19">
        <v>1.71</v>
      </c>
      <c r="E360" s="20">
        <f t="shared" si="10"/>
        <v>75</v>
      </c>
      <c r="F360" s="45">
        <f t="shared" si="11"/>
        <v>128.25</v>
      </c>
      <c r="G360" s="51"/>
      <c r="H360" s="48"/>
    </row>
    <row r="361" s="1" customFormat="1" ht="22" customHeight="1" spans="1:8">
      <c r="A361" s="20">
        <v>357</v>
      </c>
      <c r="B361" s="19" t="s">
        <v>4395</v>
      </c>
      <c r="C361" s="19" t="s">
        <v>4456</v>
      </c>
      <c r="D361" s="19">
        <v>0.85</v>
      </c>
      <c r="E361" s="20">
        <f t="shared" si="10"/>
        <v>75</v>
      </c>
      <c r="F361" s="45">
        <f t="shared" si="11"/>
        <v>63.75</v>
      </c>
      <c r="G361" s="51"/>
      <c r="H361" s="48"/>
    </row>
    <row r="362" s="1" customFormat="1" ht="22" customHeight="1" spans="1:8">
      <c r="A362" s="20">
        <v>358</v>
      </c>
      <c r="B362" s="19" t="s">
        <v>4461</v>
      </c>
      <c r="C362" s="19" t="s">
        <v>4456</v>
      </c>
      <c r="D362" s="19">
        <v>2.48</v>
      </c>
      <c r="E362" s="20">
        <f t="shared" si="10"/>
        <v>75</v>
      </c>
      <c r="F362" s="45">
        <f t="shared" si="11"/>
        <v>186</v>
      </c>
      <c r="G362" s="51"/>
      <c r="H362" s="48"/>
    </row>
    <row r="363" s="1" customFormat="1" ht="22" customHeight="1" spans="1:8">
      <c r="A363" s="20">
        <v>359</v>
      </c>
      <c r="B363" s="19" t="s">
        <v>4462</v>
      </c>
      <c r="C363" s="19" t="s">
        <v>4456</v>
      </c>
      <c r="D363" s="19">
        <f>2.93+0.43+0.74+0.53</f>
        <v>4.63</v>
      </c>
      <c r="E363" s="20">
        <f t="shared" si="10"/>
        <v>75</v>
      </c>
      <c r="F363" s="45">
        <f t="shared" si="11"/>
        <v>347.25</v>
      </c>
      <c r="G363" s="51"/>
      <c r="H363" s="48"/>
    </row>
    <row r="364" s="1" customFormat="1" ht="22" customHeight="1" spans="1:8">
      <c r="A364" s="20">
        <v>360</v>
      </c>
      <c r="B364" s="19" t="s">
        <v>4463</v>
      </c>
      <c r="C364" s="19" t="s">
        <v>4456</v>
      </c>
      <c r="D364" s="52">
        <v>1.45</v>
      </c>
      <c r="E364" s="20">
        <f t="shared" si="10"/>
        <v>75</v>
      </c>
      <c r="F364" s="45">
        <f t="shared" si="11"/>
        <v>108.75</v>
      </c>
      <c r="G364" s="51"/>
      <c r="H364" s="48"/>
    </row>
    <row r="365" s="1" customFormat="1" ht="22" customHeight="1" spans="1:8">
      <c r="A365" s="20">
        <v>361</v>
      </c>
      <c r="B365" s="19" t="s">
        <v>4464</v>
      </c>
      <c r="C365" s="19" t="s">
        <v>4456</v>
      </c>
      <c r="D365" s="19">
        <v>1.71</v>
      </c>
      <c r="E365" s="20">
        <f t="shared" si="10"/>
        <v>75</v>
      </c>
      <c r="F365" s="45">
        <f t="shared" si="11"/>
        <v>128.25</v>
      </c>
      <c r="G365" s="51"/>
      <c r="H365" s="48"/>
    </row>
    <row r="366" s="1" customFormat="1" ht="22" customHeight="1" spans="1:8">
      <c r="A366" s="20">
        <v>362</v>
      </c>
      <c r="B366" s="19" t="s">
        <v>4465</v>
      </c>
      <c r="C366" s="19" t="s">
        <v>4456</v>
      </c>
      <c r="D366" s="19">
        <v>1.8</v>
      </c>
      <c r="E366" s="20">
        <f t="shared" si="10"/>
        <v>75</v>
      </c>
      <c r="F366" s="45">
        <f t="shared" si="11"/>
        <v>135</v>
      </c>
      <c r="G366" s="51"/>
      <c r="H366" s="48"/>
    </row>
    <row r="367" s="1" customFormat="1" ht="22" customHeight="1" spans="1:8">
      <c r="A367" s="20">
        <v>363</v>
      </c>
      <c r="B367" s="19" t="s">
        <v>4466</v>
      </c>
      <c r="C367" s="19" t="s">
        <v>4456</v>
      </c>
      <c r="D367" s="52">
        <v>1.64</v>
      </c>
      <c r="E367" s="20">
        <f t="shared" si="10"/>
        <v>75</v>
      </c>
      <c r="F367" s="45">
        <f t="shared" si="11"/>
        <v>123</v>
      </c>
      <c r="G367" s="51"/>
      <c r="H367" s="48"/>
    </row>
    <row r="368" s="1" customFormat="1" ht="22" customHeight="1" spans="1:8">
      <c r="A368" s="20">
        <v>364</v>
      </c>
      <c r="B368" s="27" t="s">
        <v>185</v>
      </c>
      <c r="C368" s="19" t="s">
        <v>4456</v>
      </c>
      <c r="D368" s="19">
        <v>4.74</v>
      </c>
      <c r="E368" s="20">
        <f t="shared" si="10"/>
        <v>75</v>
      </c>
      <c r="F368" s="45">
        <f t="shared" si="11"/>
        <v>355.5</v>
      </c>
      <c r="G368" s="51"/>
      <c r="H368" s="48"/>
    </row>
    <row r="369" s="1" customFormat="1" ht="22" customHeight="1" spans="1:8">
      <c r="A369" s="20">
        <v>365</v>
      </c>
      <c r="B369" s="19" t="s">
        <v>4155</v>
      </c>
      <c r="C369" s="19" t="s">
        <v>4456</v>
      </c>
      <c r="D369" s="19">
        <v>3.64</v>
      </c>
      <c r="E369" s="20">
        <f t="shared" si="10"/>
        <v>75</v>
      </c>
      <c r="F369" s="45">
        <f t="shared" si="11"/>
        <v>273</v>
      </c>
      <c r="G369" s="51"/>
      <c r="H369" s="48"/>
    </row>
    <row r="370" s="1" customFormat="1" ht="22" customHeight="1" spans="1:8">
      <c r="A370" s="20">
        <v>366</v>
      </c>
      <c r="B370" s="27" t="s">
        <v>4467</v>
      </c>
      <c r="C370" s="19" t="s">
        <v>4456</v>
      </c>
      <c r="D370" s="52">
        <v>2.27</v>
      </c>
      <c r="E370" s="20">
        <f t="shared" si="10"/>
        <v>75</v>
      </c>
      <c r="F370" s="45">
        <f t="shared" si="11"/>
        <v>170.25</v>
      </c>
      <c r="G370" s="51"/>
      <c r="H370" s="48"/>
    </row>
    <row r="371" s="1" customFormat="1" ht="22" customHeight="1" spans="1:8">
      <c r="A371" s="20">
        <v>367</v>
      </c>
      <c r="B371" s="19" t="s">
        <v>4468</v>
      </c>
      <c r="C371" s="19" t="s">
        <v>4456</v>
      </c>
      <c r="D371" s="52">
        <v>2.2</v>
      </c>
      <c r="E371" s="20">
        <f t="shared" si="10"/>
        <v>75</v>
      </c>
      <c r="F371" s="45">
        <f t="shared" si="11"/>
        <v>165</v>
      </c>
      <c r="G371" s="51"/>
      <c r="H371" s="48"/>
    </row>
    <row r="372" s="1" customFormat="1" ht="22" customHeight="1" spans="1:8">
      <c r="A372" s="20">
        <v>368</v>
      </c>
      <c r="B372" s="19" t="s">
        <v>4469</v>
      </c>
      <c r="C372" s="19" t="s">
        <v>4456</v>
      </c>
      <c r="D372" s="52">
        <v>1.2</v>
      </c>
      <c r="E372" s="20">
        <f t="shared" si="10"/>
        <v>75</v>
      </c>
      <c r="F372" s="45">
        <f t="shared" si="11"/>
        <v>90</v>
      </c>
      <c r="G372" s="51"/>
      <c r="H372" s="48"/>
    </row>
    <row r="373" s="1" customFormat="1" ht="22" customHeight="1" spans="1:8">
      <c r="A373" s="20">
        <v>369</v>
      </c>
      <c r="B373" s="19" t="s">
        <v>4470</v>
      </c>
      <c r="C373" s="19" t="s">
        <v>4456</v>
      </c>
      <c r="D373" s="19">
        <v>3.48</v>
      </c>
      <c r="E373" s="20">
        <f t="shared" si="10"/>
        <v>75</v>
      </c>
      <c r="F373" s="45">
        <f t="shared" si="11"/>
        <v>261</v>
      </c>
      <c r="G373" s="51"/>
      <c r="H373" s="48"/>
    </row>
    <row r="374" s="1" customFormat="1" ht="22" customHeight="1" spans="1:8">
      <c r="A374" s="20">
        <v>370</v>
      </c>
      <c r="B374" s="19" t="s">
        <v>4471</v>
      </c>
      <c r="C374" s="19" t="s">
        <v>4456</v>
      </c>
      <c r="D374" s="52">
        <v>0.97</v>
      </c>
      <c r="E374" s="20">
        <f t="shared" si="10"/>
        <v>75</v>
      </c>
      <c r="F374" s="45">
        <f t="shared" si="11"/>
        <v>72.75</v>
      </c>
      <c r="G374" s="51"/>
      <c r="H374" s="48"/>
    </row>
    <row r="375" s="1" customFormat="1" ht="22" customHeight="1" spans="1:8">
      <c r="A375" s="20">
        <v>371</v>
      </c>
      <c r="B375" s="19" t="s">
        <v>4472</v>
      </c>
      <c r="C375" s="19" t="s">
        <v>4456</v>
      </c>
      <c r="D375" s="19">
        <v>1.88</v>
      </c>
      <c r="E375" s="20">
        <f t="shared" si="10"/>
        <v>75</v>
      </c>
      <c r="F375" s="45">
        <f t="shared" si="11"/>
        <v>141</v>
      </c>
      <c r="G375" s="51"/>
      <c r="H375" s="48"/>
    </row>
    <row r="376" s="1" customFormat="1" ht="22" customHeight="1" spans="1:8">
      <c r="A376" s="20">
        <v>372</v>
      </c>
      <c r="B376" s="19" t="s">
        <v>4473</v>
      </c>
      <c r="C376" s="19" t="s">
        <v>4456</v>
      </c>
      <c r="D376" s="19">
        <v>3.65</v>
      </c>
      <c r="E376" s="20">
        <f t="shared" si="10"/>
        <v>75</v>
      </c>
      <c r="F376" s="45">
        <f t="shared" si="11"/>
        <v>273.75</v>
      </c>
      <c r="G376" s="51"/>
      <c r="H376" s="48"/>
    </row>
    <row r="377" s="1" customFormat="1" ht="22" customHeight="1" spans="1:8">
      <c r="A377" s="20">
        <v>373</v>
      </c>
      <c r="B377" s="19" t="s">
        <v>4474</v>
      </c>
      <c r="C377" s="19" t="s">
        <v>4456</v>
      </c>
      <c r="D377" s="27">
        <v>2.24</v>
      </c>
      <c r="E377" s="20">
        <f t="shared" si="10"/>
        <v>75</v>
      </c>
      <c r="F377" s="45">
        <f t="shared" si="11"/>
        <v>168</v>
      </c>
      <c r="G377" s="51"/>
      <c r="H377" s="48"/>
    </row>
    <row r="378" s="1" customFormat="1" ht="22" customHeight="1" spans="1:8">
      <c r="A378" s="20">
        <v>374</v>
      </c>
      <c r="B378" s="27" t="s">
        <v>4475</v>
      </c>
      <c r="C378" s="19" t="s">
        <v>4456</v>
      </c>
      <c r="D378" s="27">
        <v>3.22</v>
      </c>
      <c r="E378" s="20">
        <f t="shared" si="10"/>
        <v>75</v>
      </c>
      <c r="F378" s="45">
        <f t="shared" si="11"/>
        <v>241.5</v>
      </c>
      <c r="G378" s="51" t="s">
        <v>4476</v>
      </c>
      <c r="H378" s="48"/>
    </row>
    <row r="379" s="1" customFormat="1" ht="22" customHeight="1" spans="1:8">
      <c r="A379" s="20">
        <v>375</v>
      </c>
      <c r="B379" s="19" t="s">
        <v>553</v>
      </c>
      <c r="C379" s="19" t="s">
        <v>4456</v>
      </c>
      <c r="D379" s="52">
        <v>1.42</v>
      </c>
      <c r="E379" s="20">
        <f t="shared" si="10"/>
        <v>75</v>
      </c>
      <c r="F379" s="45">
        <f t="shared" si="11"/>
        <v>106.5</v>
      </c>
      <c r="G379" s="51"/>
      <c r="H379" s="48"/>
    </row>
    <row r="380" s="1" customFormat="1" ht="22" customHeight="1" spans="1:8">
      <c r="A380" s="20">
        <v>376</v>
      </c>
      <c r="B380" s="19" t="s">
        <v>4477</v>
      </c>
      <c r="C380" s="19" t="s">
        <v>4456</v>
      </c>
      <c r="D380" s="19">
        <v>1.88</v>
      </c>
      <c r="E380" s="20">
        <f t="shared" si="10"/>
        <v>75</v>
      </c>
      <c r="F380" s="45">
        <f t="shared" si="11"/>
        <v>141</v>
      </c>
      <c r="G380" s="51"/>
      <c r="H380" s="48"/>
    </row>
    <row r="381" s="1" customFormat="1" ht="22" customHeight="1" spans="1:8">
      <c r="A381" s="20">
        <v>377</v>
      </c>
      <c r="B381" s="19" t="s">
        <v>4477</v>
      </c>
      <c r="C381" s="19" t="s">
        <v>4456</v>
      </c>
      <c r="D381" s="52">
        <v>0.73</v>
      </c>
      <c r="E381" s="20">
        <f t="shared" si="10"/>
        <v>75</v>
      </c>
      <c r="F381" s="45">
        <f t="shared" si="11"/>
        <v>54.75</v>
      </c>
      <c r="G381" s="51" t="s">
        <v>4478</v>
      </c>
      <c r="H381" s="48"/>
    </row>
    <row r="382" s="1" customFormat="1" ht="22" customHeight="1" spans="1:8">
      <c r="A382" s="20">
        <v>378</v>
      </c>
      <c r="B382" s="19" t="s">
        <v>4479</v>
      </c>
      <c r="C382" s="19" t="s">
        <v>4456</v>
      </c>
      <c r="D382" s="19">
        <v>4.42</v>
      </c>
      <c r="E382" s="20">
        <f t="shared" si="10"/>
        <v>75</v>
      </c>
      <c r="F382" s="45">
        <f t="shared" si="11"/>
        <v>331.5</v>
      </c>
      <c r="G382" s="51"/>
      <c r="H382" s="48"/>
    </row>
    <row r="383" s="1" customFormat="1" ht="22" customHeight="1" spans="1:8">
      <c r="A383" s="20">
        <v>379</v>
      </c>
      <c r="B383" s="19" t="s">
        <v>4480</v>
      </c>
      <c r="C383" s="19" t="s">
        <v>4456</v>
      </c>
      <c r="D383" s="19">
        <v>2.24</v>
      </c>
      <c r="E383" s="20">
        <f t="shared" si="10"/>
        <v>75</v>
      </c>
      <c r="F383" s="45">
        <f t="shared" si="11"/>
        <v>168</v>
      </c>
      <c r="G383" s="51"/>
      <c r="H383" s="48"/>
    </row>
    <row r="384" s="1" customFormat="1" ht="22" customHeight="1" spans="1:8">
      <c r="A384" s="20">
        <v>380</v>
      </c>
      <c r="B384" s="19" t="s">
        <v>4481</v>
      </c>
      <c r="C384" s="19" t="s">
        <v>4456</v>
      </c>
      <c r="D384" s="52">
        <v>1</v>
      </c>
      <c r="E384" s="20">
        <f t="shared" si="10"/>
        <v>75</v>
      </c>
      <c r="F384" s="45">
        <f t="shared" si="11"/>
        <v>75</v>
      </c>
      <c r="G384" s="51"/>
      <c r="H384" s="48"/>
    </row>
    <row r="385" s="1" customFormat="1" ht="22" customHeight="1" spans="1:8">
      <c r="A385" s="20">
        <v>381</v>
      </c>
      <c r="B385" s="19" t="s">
        <v>4482</v>
      </c>
      <c r="C385" s="19" t="s">
        <v>4456</v>
      </c>
      <c r="D385" s="19">
        <v>1.36</v>
      </c>
      <c r="E385" s="20">
        <f t="shared" si="10"/>
        <v>75</v>
      </c>
      <c r="F385" s="45">
        <f t="shared" si="11"/>
        <v>102</v>
      </c>
      <c r="G385" s="51"/>
      <c r="H385" s="48"/>
    </row>
    <row r="386" s="1" customFormat="1" ht="22" customHeight="1" spans="1:8">
      <c r="A386" s="20">
        <v>382</v>
      </c>
      <c r="B386" s="19" t="s">
        <v>4483</v>
      </c>
      <c r="C386" s="19" t="s">
        <v>4456</v>
      </c>
      <c r="D386" s="19">
        <v>1.67</v>
      </c>
      <c r="E386" s="20">
        <f t="shared" si="10"/>
        <v>75</v>
      </c>
      <c r="F386" s="45">
        <f t="shared" si="11"/>
        <v>125.25</v>
      </c>
      <c r="G386" s="51"/>
      <c r="H386" s="48"/>
    </row>
    <row r="387" s="1" customFormat="1" ht="22" customHeight="1" spans="1:8">
      <c r="A387" s="20">
        <v>383</v>
      </c>
      <c r="B387" s="19" t="s">
        <v>4484</v>
      </c>
      <c r="C387" s="19" t="s">
        <v>4456</v>
      </c>
      <c r="D387" s="19">
        <v>2.9</v>
      </c>
      <c r="E387" s="20">
        <f t="shared" si="10"/>
        <v>75</v>
      </c>
      <c r="F387" s="45">
        <f t="shared" si="11"/>
        <v>217.5</v>
      </c>
      <c r="G387" s="51"/>
      <c r="H387" s="48"/>
    </row>
    <row r="388" s="1" customFormat="1" ht="22" customHeight="1" spans="1:8">
      <c r="A388" s="20">
        <v>384</v>
      </c>
      <c r="B388" s="19" t="s">
        <v>4485</v>
      </c>
      <c r="C388" s="19" t="s">
        <v>4456</v>
      </c>
      <c r="D388" s="19">
        <v>3.07</v>
      </c>
      <c r="E388" s="20">
        <f t="shared" si="10"/>
        <v>75</v>
      </c>
      <c r="F388" s="45">
        <f t="shared" si="11"/>
        <v>230.25</v>
      </c>
      <c r="G388" s="51"/>
      <c r="H388" s="48"/>
    </row>
    <row r="389" s="1" customFormat="1" ht="22" customHeight="1" spans="1:8">
      <c r="A389" s="20">
        <v>385</v>
      </c>
      <c r="B389" s="19" t="s">
        <v>4486</v>
      </c>
      <c r="C389" s="19" t="s">
        <v>4456</v>
      </c>
      <c r="D389" s="19">
        <v>4.86</v>
      </c>
      <c r="E389" s="20">
        <f t="shared" ref="E389:E452" si="12">75</f>
        <v>75</v>
      </c>
      <c r="F389" s="45">
        <f t="shared" ref="F389:F452" si="13">D389*E389</f>
        <v>364.5</v>
      </c>
      <c r="G389" s="51"/>
      <c r="H389" s="48"/>
    </row>
    <row r="390" s="1" customFormat="1" ht="22" customHeight="1" spans="1:8">
      <c r="A390" s="20">
        <v>386</v>
      </c>
      <c r="B390" s="19" t="s">
        <v>4487</v>
      </c>
      <c r="C390" s="19" t="s">
        <v>4456</v>
      </c>
      <c r="D390" s="52">
        <v>3.22</v>
      </c>
      <c r="E390" s="20">
        <f t="shared" si="12"/>
        <v>75</v>
      </c>
      <c r="F390" s="45">
        <f t="shared" si="13"/>
        <v>241.5</v>
      </c>
      <c r="G390" s="51"/>
      <c r="H390" s="48"/>
    </row>
    <row r="391" s="1" customFormat="1" ht="22" customHeight="1" spans="1:8">
      <c r="A391" s="20">
        <v>387</v>
      </c>
      <c r="B391" s="19" t="s">
        <v>4488</v>
      </c>
      <c r="C391" s="19" t="s">
        <v>4456</v>
      </c>
      <c r="D391" s="52">
        <v>2.2</v>
      </c>
      <c r="E391" s="20">
        <f t="shared" si="12"/>
        <v>75</v>
      </c>
      <c r="F391" s="45">
        <f t="shared" si="13"/>
        <v>165</v>
      </c>
      <c r="G391" s="51"/>
      <c r="H391" s="48"/>
    </row>
    <row r="392" s="1" customFormat="1" ht="22" customHeight="1" spans="1:8">
      <c r="A392" s="20">
        <v>388</v>
      </c>
      <c r="B392" s="19" t="s">
        <v>4246</v>
      </c>
      <c r="C392" s="19" t="s">
        <v>4456</v>
      </c>
      <c r="D392" s="19">
        <v>8.17</v>
      </c>
      <c r="E392" s="20">
        <f t="shared" si="12"/>
        <v>75</v>
      </c>
      <c r="F392" s="45">
        <f t="shared" si="13"/>
        <v>612.75</v>
      </c>
      <c r="G392" s="51"/>
      <c r="H392" s="48"/>
    </row>
    <row r="393" s="1" customFormat="1" ht="22" customHeight="1" spans="1:8">
      <c r="A393" s="20">
        <v>389</v>
      </c>
      <c r="B393" s="19" t="s">
        <v>4489</v>
      </c>
      <c r="C393" s="19" t="s">
        <v>4456</v>
      </c>
      <c r="D393" s="19">
        <v>4.67</v>
      </c>
      <c r="E393" s="20">
        <f t="shared" si="12"/>
        <v>75</v>
      </c>
      <c r="F393" s="45">
        <f t="shared" si="13"/>
        <v>350.25</v>
      </c>
      <c r="G393" s="51"/>
      <c r="H393" s="48"/>
    </row>
    <row r="394" s="1" customFormat="1" ht="22" customHeight="1" spans="1:8">
      <c r="A394" s="20">
        <v>390</v>
      </c>
      <c r="B394" s="19" t="s">
        <v>4490</v>
      </c>
      <c r="C394" s="19" t="s">
        <v>4456</v>
      </c>
      <c r="D394" s="52">
        <v>1.31</v>
      </c>
      <c r="E394" s="20">
        <f t="shared" si="12"/>
        <v>75</v>
      </c>
      <c r="F394" s="45">
        <f t="shared" si="13"/>
        <v>98.25</v>
      </c>
      <c r="G394" s="51"/>
      <c r="H394" s="48"/>
    </row>
    <row r="395" s="1" customFormat="1" ht="22" customHeight="1" spans="1:8">
      <c r="A395" s="20">
        <v>391</v>
      </c>
      <c r="B395" s="19" t="s">
        <v>4491</v>
      </c>
      <c r="C395" s="19" t="s">
        <v>4456</v>
      </c>
      <c r="D395" s="19">
        <v>2.15</v>
      </c>
      <c r="E395" s="20">
        <f t="shared" si="12"/>
        <v>75</v>
      </c>
      <c r="F395" s="45">
        <f t="shared" si="13"/>
        <v>161.25</v>
      </c>
      <c r="G395" s="51"/>
      <c r="H395" s="48"/>
    </row>
    <row r="396" s="1" customFormat="1" ht="22" customHeight="1" spans="1:8">
      <c r="A396" s="20">
        <v>392</v>
      </c>
      <c r="B396" s="27" t="s">
        <v>4492</v>
      </c>
      <c r="C396" s="19" t="s">
        <v>4456</v>
      </c>
      <c r="D396" s="52">
        <v>3.1</v>
      </c>
      <c r="E396" s="20">
        <f t="shared" si="12"/>
        <v>75</v>
      </c>
      <c r="F396" s="45">
        <f t="shared" si="13"/>
        <v>232.5</v>
      </c>
      <c r="G396" s="51"/>
      <c r="H396" s="48"/>
    </row>
    <row r="397" s="1" customFormat="1" ht="22" customHeight="1" spans="1:8">
      <c r="A397" s="20">
        <v>393</v>
      </c>
      <c r="B397" s="19" t="s">
        <v>4493</v>
      </c>
      <c r="C397" s="19" t="s">
        <v>4456</v>
      </c>
      <c r="D397" s="19">
        <v>2.69</v>
      </c>
      <c r="E397" s="20">
        <f t="shared" si="12"/>
        <v>75</v>
      </c>
      <c r="F397" s="45">
        <f t="shared" si="13"/>
        <v>201.75</v>
      </c>
      <c r="G397" s="51"/>
      <c r="H397" s="48"/>
    </row>
    <row r="398" s="1" customFormat="1" ht="22" customHeight="1" spans="1:8">
      <c r="A398" s="20">
        <v>394</v>
      </c>
      <c r="B398" s="19" t="s">
        <v>4494</v>
      </c>
      <c r="C398" s="19" t="s">
        <v>4456</v>
      </c>
      <c r="D398" s="44">
        <v>2.53</v>
      </c>
      <c r="E398" s="20">
        <f t="shared" si="12"/>
        <v>75</v>
      </c>
      <c r="F398" s="45">
        <f t="shared" si="13"/>
        <v>189.75</v>
      </c>
      <c r="G398" s="51"/>
      <c r="H398" s="48"/>
    </row>
    <row r="399" s="1" customFormat="1" ht="22" customHeight="1" spans="1:8">
      <c r="A399" s="20">
        <v>395</v>
      </c>
      <c r="B399" s="19" t="s">
        <v>4495</v>
      </c>
      <c r="C399" s="27" t="s">
        <v>4496</v>
      </c>
      <c r="D399" s="52">
        <v>3.32</v>
      </c>
      <c r="E399" s="20">
        <f t="shared" si="12"/>
        <v>75</v>
      </c>
      <c r="F399" s="45">
        <f t="shared" si="13"/>
        <v>249</v>
      </c>
      <c r="G399" s="51"/>
      <c r="H399" s="48"/>
    </row>
    <row r="400" s="1" customFormat="1" ht="22" customHeight="1" spans="1:8">
      <c r="A400" s="20">
        <v>396</v>
      </c>
      <c r="B400" s="19" t="s">
        <v>4497</v>
      </c>
      <c r="C400" s="27" t="s">
        <v>4496</v>
      </c>
      <c r="D400" s="19">
        <v>5.81</v>
      </c>
      <c r="E400" s="20">
        <f t="shared" si="12"/>
        <v>75</v>
      </c>
      <c r="F400" s="45">
        <f t="shared" si="13"/>
        <v>435.75</v>
      </c>
      <c r="G400" s="51"/>
      <c r="H400" s="48"/>
    </row>
    <row r="401" s="1" customFormat="1" ht="22" customHeight="1" spans="1:8">
      <c r="A401" s="20">
        <v>397</v>
      </c>
      <c r="B401" s="19" t="s">
        <v>3342</v>
      </c>
      <c r="C401" s="27" t="s">
        <v>4496</v>
      </c>
      <c r="D401" s="19">
        <v>5.37</v>
      </c>
      <c r="E401" s="20">
        <f t="shared" si="12"/>
        <v>75</v>
      </c>
      <c r="F401" s="45">
        <f t="shared" si="13"/>
        <v>402.75</v>
      </c>
      <c r="G401" s="51"/>
      <c r="H401" s="48"/>
    </row>
    <row r="402" s="1" customFormat="1" ht="22" customHeight="1" spans="1:8">
      <c r="A402" s="20">
        <v>398</v>
      </c>
      <c r="B402" s="19" t="s">
        <v>4498</v>
      </c>
      <c r="C402" s="27" t="s">
        <v>4496</v>
      </c>
      <c r="D402" s="27">
        <v>1.34</v>
      </c>
      <c r="E402" s="20">
        <f t="shared" si="12"/>
        <v>75</v>
      </c>
      <c r="F402" s="45">
        <f t="shared" si="13"/>
        <v>100.5</v>
      </c>
      <c r="G402" s="51"/>
      <c r="H402" s="48"/>
    </row>
    <row r="403" s="1" customFormat="1" ht="22" customHeight="1" spans="1:8">
      <c r="A403" s="20">
        <v>399</v>
      </c>
      <c r="B403" s="19" t="s">
        <v>3176</v>
      </c>
      <c r="C403" s="27" t="s">
        <v>4496</v>
      </c>
      <c r="D403" s="52">
        <v>3.33</v>
      </c>
      <c r="E403" s="20">
        <f t="shared" si="12"/>
        <v>75</v>
      </c>
      <c r="F403" s="45">
        <f t="shared" si="13"/>
        <v>249.75</v>
      </c>
      <c r="G403" s="51"/>
      <c r="H403" s="48"/>
    </row>
    <row r="404" s="1" customFormat="1" ht="22" customHeight="1" spans="1:8">
      <c r="A404" s="20">
        <v>400</v>
      </c>
      <c r="B404" s="19" t="s">
        <v>4499</v>
      </c>
      <c r="C404" s="27" t="s">
        <v>4496</v>
      </c>
      <c r="D404" s="19">
        <v>1.56</v>
      </c>
      <c r="E404" s="20">
        <f t="shared" si="12"/>
        <v>75</v>
      </c>
      <c r="F404" s="45">
        <f t="shared" si="13"/>
        <v>117</v>
      </c>
      <c r="G404" s="51"/>
      <c r="H404" s="48"/>
    </row>
    <row r="405" s="1" customFormat="1" ht="22" customHeight="1" spans="1:8">
      <c r="A405" s="20">
        <v>401</v>
      </c>
      <c r="B405" s="19" t="s">
        <v>4500</v>
      </c>
      <c r="C405" s="27" t="s">
        <v>4496</v>
      </c>
      <c r="D405" s="19">
        <v>4.32</v>
      </c>
      <c r="E405" s="20">
        <f t="shared" si="12"/>
        <v>75</v>
      </c>
      <c r="F405" s="45">
        <f t="shared" si="13"/>
        <v>324</v>
      </c>
      <c r="G405" s="51"/>
      <c r="H405" s="48"/>
    </row>
    <row r="406" s="1" customFormat="1" ht="22" customHeight="1" spans="1:8">
      <c r="A406" s="20">
        <v>402</v>
      </c>
      <c r="B406" s="19" t="s">
        <v>4501</v>
      </c>
      <c r="C406" s="27" t="s">
        <v>4496</v>
      </c>
      <c r="D406" s="19">
        <f>1.46+0.45</f>
        <v>1.91</v>
      </c>
      <c r="E406" s="20">
        <f t="shared" si="12"/>
        <v>75</v>
      </c>
      <c r="F406" s="45">
        <f t="shared" si="13"/>
        <v>143.25</v>
      </c>
      <c r="G406" s="51"/>
      <c r="H406" s="48"/>
    </row>
    <row r="407" s="1" customFormat="1" ht="22" customHeight="1" spans="1:8">
      <c r="A407" s="20">
        <v>403</v>
      </c>
      <c r="B407" s="19" t="s">
        <v>4502</v>
      </c>
      <c r="C407" s="27" t="s">
        <v>4496</v>
      </c>
      <c r="D407" s="52">
        <v>1.32</v>
      </c>
      <c r="E407" s="20">
        <f t="shared" si="12"/>
        <v>75</v>
      </c>
      <c r="F407" s="45">
        <f t="shared" si="13"/>
        <v>99</v>
      </c>
      <c r="G407" s="51"/>
      <c r="H407" s="48"/>
    </row>
    <row r="408" s="1" customFormat="1" ht="22" customHeight="1" spans="1:8">
      <c r="A408" s="20">
        <v>404</v>
      </c>
      <c r="B408" s="27" t="s">
        <v>4503</v>
      </c>
      <c r="C408" s="27" t="s">
        <v>4496</v>
      </c>
      <c r="D408" s="52">
        <v>1.22</v>
      </c>
      <c r="E408" s="20">
        <f t="shared" si="12"/>
        <v>75</v>
      </c>
      <c r="F408" s="45">
        <f t="shared" si="13"/>
        <v>91.5</v>
      </c>
      <c r="G408" s="51"/>
      <c r="H408" s="48"/>
    </row>
    <row r="409" s="1" customFormat="1" ht="22" customHeight="1" spans="1:8">
      <c r="A409" s="20">
        <v>405</v>
      </c>
      <c r="B409" s="19" t="s">
        <v>4504</v>
      </c>
      <c r="C409" s="27" t="s">
        <v>4496</v>
      </c>
      <c r="D409" s="27">
        <v>5.16</v>
      </c>
      <c r="E409" s="20">
        <f t="shared" si="12"/>
        <v>75</v>
      </c>
      <c r="F409" s="45">
        <f t="shared" si="13"/>
        <v>387</v>
      </c>
      <c r="G409" s="51"/>
      <c r="H409" s="48"/>
    </row>
    <row r="410" s="1" customFormat="1" ht="22" customHeight="1" spans="1:8">
      <c r="A410" s="20">
        <v>406</v>
      </c>
      <c r="B410" s="19" t="s">
        <v>4505</v>
      </c>
      <c r="C410" s="27" t="s">
        <v>4496</v>
      </c>
      <c r="D410" s="27">
        <v>4.42</v>
      </c>
      <c r="E410" s="20">
        <f t="shared" si="12"/>
        <v>75</v>
      </c>
      <c r="F410" s="45">
        <f t="shared" si="13"/>
        <v>331.5</v>
      </c>
      <c r="G410" s="51"/>
      <c r="H410" s="48"/>
    </row>
    <row r="411" s="1" customFormat="1" ht="22" customHeight="1" spans="1:8">
      <c r="A411" s="20">
        <v>407</v>
      </c>
      <c r="B411" s="19" t="s">
        <v>4506</v>
      </c>
      <c r="C411" s="27" t="s">
        <v>4496</v>
      </c>
      <c r="D411" s="52">
        <v>3.14</v>
      </c>
      <c r="E411" s="20">
        <f t="shared" si="12"/>
        <v>75</v>
      </c>
      <c r="F411" s="45">
        <f t="shared" si="13"/>
        <v>235.5</v>
      </c>
      <c r="G411" s="51"/>
      <c r="H411" s="48"/>
    </row>
    <row r="412" s="1" customFormat="1" ht="22" customHeight="1" spans="1:8">
      <c r="A412" s="20">
        <v>408</v>
      </c>
      <c r="B412" s="19" t="s">
        <v>4507</v>
      </c>
      <c r="C412" s="27" t="s">
        <v>4496</v>
      </c>
      <c r="D412" s="19">
        <v>4.8</v>
      </c>
      <c r="E412" s="20">
        <f t="shared" si="12"/>
        <v>75</v>
      </c>
      <c r="F412" s="45">
        <f t="shared" si="13"/>
        <v>360</v>
      </c>
      <c r="G412" s="51"/>
      <c r="H412" s="48"/>
    </row>
    <row r="413" s="1" customFormat="1" ht="22" customHeight="1" spans="1:8">
      <c r="A413" s="20">
        <v>409</v>
      </c>
      <c r="B413" s="19" t="s">
        <v>4508</v>
      </c>
      <c r="C413" s="27" t="s">
        <v>4496</v>
      </c>
      <c r="D413" s="52">
        <v>1.64</v>
      </c>
      <c r="E413" s="20">
        <f t="shared" si="12"/>
        <v>75</v>
      </c>
      <c r="F413" s="45">
        <f t="shared" si="13"/>
        <v>123</v>
      </c>
      <c r="G413" s="51"/>
      <c r="H413" s="48"/>
    </row>
    <row r="414" s="1" customFormat="1" ht="22" customHeight="1" spans="1:8">
      <c r="A414" s="20">
        <v>410</v>
      </c>
      <c r="B414" s="19" t="s">
        <v>4509</v>
      </c>
      <c r="C414" s="27" t="s">
        <v>4496</v>
      </c>
      <c r="D414" s="52">
        <v>5.66</v>
      </c>
      <c r="E414" s="20">
        <f t="shared" si="12"/>
        <v>75</v>
      </c>
      <c r="F414" s="45">
        <f t="shared" si="13"/>
        <v>424.5</v>
      </c>
      <c r="G414" s="51" t="s">
        <v>4510</v>
      </c>
      <c r="H414" s="48"/>
    </row>
    <row r="415" s="1" customFormat="1" ht="22" customHeight="1" spans="1:8">
      <c r="A415" s="20">
        <v>411</v>
      </c>
      <c r="B415" s="19" t="s">
        <v>4511</v>
      </c>
      <c r="C415" s="27" t="s">
        <v>4496</v>
      </c>
      <c r="D415" s="44">
        <v>3.23</v>
      </c>
      <c r="E415" s="20">
        <f t="shared" si="12"/>
        <v>75</v>
      </c>
      <c r="F415" s="45">
        <f t="shared" si="13"/>
        <v>242.25</v>
      </c>
      <c r="G415" s="51"/>
      <c r="H415" s="48"/>
    </row>
    <row r="416" s="1" customFormat="1" ht="22" customHeight="1" spans="1:8">
      <c r="A416" s="20">
        <v>412</v>
      </c>
      <c r="B416" s="19" t="s">
        <v>4512</v>
      </c>
      <c r="C416" s="27" t="s">
        <v>4496</v>
      </c>
      <c r="D416" s="52">
        <v>3.17</v>
      </c>
      <c r="E416" s="20">
        <f t="shared" si="12"/>
        <v>75</v>
      </c>
      <c r="F416" s="45">
        <f t="shared" si="13"/>
        <v>237.75</v>
      </c>
      <c r="G416" s="51"/>
      <c r="H416" s="48"/>
    </row>
    <row r="417" s="1" customFormat="1" ht="22" customHeight="1" spans="1:8">
      <c r="A417" s="20">
        <v>413</v>
      </c>
      <c r="B417" s="19" t="s">
        <v>4513</v>
      </c>
      <c r="C417" s="27" t="s">
        <v>4496</v>
      </c>
      <c r="D417" s="19">
        <f>0.75+0.78</f>
        <v>1.53</v>
      </c>
      <c r="E417" s="20">
        <f t="shared" si="12"/>
        <v>75</v>
      </c>
      <c r="F417" s="45">
        <f t="shared" si="13"/>
        <v>114.75</v>
      </c>
      <c r="G417" s="51"/>
      <c r="H417" s="48"/>
    </row>
    <row r="418" s="1" customFormat="1" ht="22" customHeight="1" spans="1:8">
      <c r="A418" s="20">
        <v>414</v>
      </c>
      <c r="B418" s="19" t="s">
        <v>4514</v>
      </c>
      <c r="C418" s="27" t="s">
        <v>4496</v>
      </c>
      <c r="D418" s="19">
        <v>2.42</v>
      </c>
      <c r="E418" s="20">
        <f t="shared" si="12"/>
        <v>75</v>
      </c>
      <c r="F418" s="45">
        <f t="shared" si="13"/>
        <v>181.5</v>
      </c>
      <c r="G418" s="51"/>
      <c r="H418" s="48"/>
    </row>
    <row r="419" s="1" customFormat="1" ht="22" customHeight="1" spans="1:8">
      <c r="A419" s="20">
        <v>415</v>
      </c>
      <c r="B419" s="19" t="s">
        <v>4515</v>
      </c>
      <c r="C419" s="27" t="s">
        <v>4496</v>
      </c>
      <c r="D419" s="52">
        <v>6.36</v>
      </c>
      <c r="E419" s="20">
        <f t="shared" si="12"/>
        <v>75</v>
      </c>
      <c r="F419" s="45">
        <f t="shared" si="13"/>
        <v>477</v>
      </c>
      <c r="G419" s="51"/>
      <c r="H419" s="48"/>
    </row>
    <row r="420" s="1" customFormat="1" ht="22" customHeight="1" spans="1:8">
      <c r="A420" s="20">
        <v>416</v>
      </c>
      <c r="B420" s="19" t="s">
        <v>4516</v>
      </c>
      <c r="C420" s="27" t="s">
        <v>4496</v>
      </c>
      <c r="D420" s="19">
        <v>2.02</v>
      </c>
      <c r="E420" s="20">
        <f t="shared" si="12"/>
        <v>75</v>
      </c>
      <c r="F420" s="45">
        <f t="shared" si="13"/>
        <v>151.5</v>
      </c>
      <c r="G420" s="51"/>
      <c r="H420" s="48"/>
    </row>
    <row r="421" s="1" customFormat="1" ht="22" customHeight="1" spans="1:8">
      <c r="A421" s="20">
        <v>417</v>
      </c>
      <c r="B421" s="19" t="s">
        <v>4517</v>
      </c>
      <c r="C421" s="27" t="s">
        <v>4496</v>
      </c>
      <c r="D421" s="27">
        <v>1.77</v>
      </c>
      <c r="E421" s="20">
        <f t="shared" si="12"/>
        <v>75</v>
      </c>
      <c r="F421" s="45">
        <f t="shared" si="13"/>
        <v>132.75</v>
      </c>
      <c r="G421" s="51"/>
      <c r="H421" s="48"/>
    </row>
    <row r="422" s="1" customFormat="1" ht="22" customHeight="1" spans="1:8">
      <c r="A422" s="20">
        <v>418</v>
      </c>
      <c r="B422" s="19" t="s">
        <v>4518</v>
      </c>
      <c r="C422" s="27" t="s">
        <v>4496</v>
      </c>
      <c r="D422" s="27">
        <v>7.2</v>
      </c>
      <c r="E422" s="20">
        <f t="shared" si="12"/>
        <v>75</v>
      </c>
      <c r="F422" s="45">
        <f t="shared" si="13"/>
        <v>540</v>
      </c>
      <c r="G422" s="51"/>
      <c r="H422" s="48"/>
    </row>
    <row r="423" s="1" customFormat="1" ht="22" customHeight="1" spans="1:8">
      <c r="A423" s="20">
        <v>419</v>
      </c>
      <c r="B423" s="27" t="s">
        <v>4519</v>
      </c>
      <c r="C423" s="27" t="s">
        <v>4496</v>
      </c>
      <c r="D423" s="27">
        <v>1.64</v>
      </c>
      <c r="E423" s="20">
        <f t="shared" si="12"/>
        <v>75</v>
      </c>
      <c r="F423" s="45">
        <f t="shared" si="13"/>
        <v>123</v>
      </c>
      <c r="G423" s="51" t="s">
        <v>4520</v>
      </c>
      <c r="H423" s="48"/>
    </row>
    <row r="424" s="1" customFormat="1" ht="22" customHeight="1" spans="1:8">
      <c r="A424" s="20">
        <v>420</v>
      </c>
      <c r="B424" s="19" t="s">
        <v>4521</v>
      </c>
      <c r="C424" s="27" t="s">
        <v>4496</v>
      </c>
      <c r="D424" s="19">
        <v>9.23</v>
      </c>
      <c r="E424" s="20">
        <f t="shared" si="12"/>
        <v>75</v>
      </c>
      <c r="F424" s="45">
        <f t="shared" si="13"/>
        <v>692.25</v>
      </c>
      <c r="G424" s="51"/>
      <c r="H424" s="48"/>
    </row>
    <row r="425" s="1" customFormat="1" ht="22" customHeight="1" spans="1:8">
      <c r="A425" s="20">
        <v>421</v>
      </c>
      <c r="B425" s="19" t="s">
        <v>4522</v>
      </c>
      <c r="C425" s="27" t="s">
        <v>4496</v>
      </c>
      <c r="D425" s="27">
        <v>2.19</v>
      </c>
      <c r="E425" s="20">
        <f t="shared" si="12"/>
        <v>75</v>
      </c>
      <c r="F425" s="45">
        <f t="shared" si="13"/>
        <v>164.25</v>
      </c>
      <c r="G425" s="51"/>
      <c r="H425" s="48"/>
    </row>
    <row r="426" s="1" customFormat="1" ht="22" customHeight="1" spans="1:8">
      <c r="A426" s="20">
        <v>422</v>
      </c>
      <c r="B426" s="19" t="s">
        <v>181</v>
      </c>
      <c r="C426" s="27" t="s">
        <v>4496</v>
      </c>
      <c r="D426" s="27">
        <v>6.81</v>
      </c>
      <c r="E426" s="20">
        <f t="shared" si="12"/>
        <v>75</v>
      </c>
      <c r="F426" s="45">
        <f t="shared" si="13"/>
        <v>510.75</v>
      </c>
      <c r="G426" s="51"/>
      <c r="H426" s="48"/>
    </row>
    <row r="427" s="1" customFormat="1" ht="22" customHeight="1" spans="1:8">
      <c r="A427" s="20">
        <v>423</v>
      </c>
      <c r="B427" s="19" t="s">
        <v>4523</v>
      </c>
      <c r="C427" s="27" t="s">
        <v>4496</v>
      </c>
      <c r="D427" s="19">
        <v>4.9</v>
      </c>
      <c r="E427" s="20">
        <f t="shared" si="12"/>
        <v>75</v>
      </c>
      <c r="F427" s="45">
        <f t="shared" si="13"/>
        <v>367.5</v>
      </c>
      <c r="G427" s="51"/>
      <c r="H427" s="48"/>
    </row>
    <row r="428" s="1" customFormat="1" ht="22" customHeight="1" spans="1:8">
      <c r="A428" s="20">
        <v>424</v>
      </c>
      <c r="B428" s="19" t="s">
        <v>4524</v>
      </c>
      <c r="C428" s="27" t="s">
        <v>4496</v>
      </c>
      <c r="D428" s="52">
        <v>1.44</v>
      </c>
      <c r="E428" s="20">
        <f t="shared" si="12"/>
        <v>75</v>
      </c>
      <c r="F428" s="45">
        <f t="shared" si="13"/>
        <v>108</v>
      </c>
      <c r="G428" s="51"/>
      <c r="H428" s="48"/>
    </row>
    <row r="429" s="1" customFormat="1" ht="22" customHeight="1" spans="1:8">
      <c r="A429" s="20">
        <v>425</v>
      </c>
      <c r="B429" s="19" t="s">
        <v>4525</v>
      </c>
      <c r="C429" s="27" t="s">
        <v>4496</v>
      </c>
      <c r="D429" s="52">
        <v>2.23</v>
      </c>
      <c r="E429" s="20">
        <f t="shared" si="12"/>
        <v>75</v>
      </c>
      <c r="F429" s="45">
        <f t="shared" si="13"/>
        <v>167.25</v>
      </c>
      <c r="G429" s="51"/>
      <c r="H429" s="48"/>
    </row>
    <row r="430" s="1" customFormat="1" ht="22" customHeight="1" spans="1:8">
      <c r="A430" s="20">
        <v>426</v>
      </c>
      <c r="B430" s="19" t="s">
        <v>4526</v>
      </c>
      <c r="C430" s="27" t="s">
        <v>4496</v>
      </c>
      <c r="D430" s="19">
        <v>4.25</v>
      </c>
      <c r="E430" s="20">
        <f t="shared" si="12"/>
        <v>75</v>
      </c>
      <c r="F430" s="45">
        <f t="shared" si="13"/>
        <v>318.75</v>
      </c>
      <c r="G430" s="51"/>
      <c r="H430" s="48"/>
    </row>
    <row r="431" s="1" customFormat="1" ht="22" customHeight="1" spans="1:8">
      <c r="A431" s="20">
        <v>427</v>
      </c>
      <c r="B431" s="19" t="s">
        <v>4527</v>
      </c>
      <c r="C431" s="27" t="s">
        <v>4496</v>
      </c>
      <c r="D431" s="27">
        <v>2.72</v>
      </c>
      <c r="E431" s="20">
        <f t="shared" si="12"/>
        <v>75</v>
      </c>
      <c r="F431" s="45">
        <f t="shared" si="13"/>
        <v>204</v>
      </c>
      <c r="G431" s="51"/>
      <c r="H431" s="48"/>
    </row>
    <row r="432" s="1" customFormat="1" ht="22" customHeight="1" spans="1:8">
      <c r="A432" s="20">
        <v>428</v>
      </c>
      <c r="B432" s="19" t="s">
        <v>4528</v>
      </c>
      <c r="C432" s="27" t="s">
        <v>4496</v>
      </c>
      <c r="D432" s="52">
        <v>1.91</v>
      </c>
      <c r="E432" s="20">
        <f t="shared" si="12"/>
        <v>75</v>
      </c>
      <c r="F432" s="45">
        <f t="shared" si="13"/>
        <v>143.25</v>
      </c>
      <c r="G432" s="51"/>
      <c r="H432" s="48"/>
    </row>
    <row r="433" s="1" customFormat="1" ht="22" customHeight="1" spans="1:8">
      <c r="A433" s="20">
        <v>429</v>
      </c>
      <c r="B433" s="19" t="s">
        <v>4529</v>
      </c>
      <c r="C433" s="27" t="s">
        <v>4496</v>
      </c>
      <c r="D433" s="44">
        <v>3.31</v>
      </c>
      <c r="E433" s="20">
        <f t="shared" si="12"/>
        <v>75</v>
      </c>
      <c r="F433" s="45">
        <f t="shared" si="13"/>
        <v>248.25</v>
      </c>
      <c r="G433" s="51"/>
      <c r="H433" s="48"/>
    </row>
    <row r="434" s="1" customFormat="1" ht="22" customHeight="1" spans="1:8">
      <c r="A434" s="20">
        <v>430</v>
      </c>
      <c r="B434" s="19" t="s">
        <v>444</v>
      </c>
      <c r="C434" s="27" t="s">
        <v>4496</v>
      </c>
      <c r="D434" s="52">
        <v>1.4</v>
      </c>
      <c r="E434" s="20">
        <f t="shared" si="12"/>
        <v>75</v>
      </c>
      <c r="F434" s="45">
        <f t="shared" si="13"/>
        <v>105</v>
      </c>
      <c r="G434" s="51"/>
      <c r="H434" s="48"/>
    </row>
    <row r="435" s="1" customFormat="1" ht="22" customHeight="1" spans="1:8">
      <c r="A435" s="20">
        <v>431</v>
      </c>
      <c r="B435" s="19" t="s">
        <v>476</v>
      </c>
      <c r="C435" s="27" t="s">
        <v>4496</v>
      </c>
      <c r="D435" s="27">
        <v>3.78</v>
      </c>
      <c r="E435" s="20">
        <f t="shared" si="12"/>
        <v>75</v>
      </c>
      <c r="F435" s="45">
        <f t="shared" si="13"/>
        <v>283.5</v>
      </c>
      <c r="G435" s="51"/>
      <c r="H435" s="48"/>
    </row>
    <row r="436" s="1" customFormat="1" ht="22" customHeight="1" spans="1:8">
      <c r="A436" s="20">
        <v>432</v>
      </c>
      <c r="B436" s="19" t="s">
        <v>405</v>
      </c>
      <c r="C436" s="27" t="s">
        <v>4496</v>
      </c>
      <c r="D436" s="27">
        <v>6.03</v>
      </c>
      <c r="E436" s="20">
        <f t="shared" si="12"/>
        <v>75</v>
      </c>
      <c r="F436" s="45">
        <f t="shared" si="13"/>
        <v>452.25</v>
      </c>
      <c r="G436" s="51"/>
      <c r="H436" s="48"/>
    </row>
    <row r="437" s="1" customFormat="1" ht="22" customHeight="1" spans="1:8">
      <c r="A437" s="20">
        <v>433</v>
      </c>
      <c r="B437" s="19" t="s">
        <v>4530</v>
      </c>
      <c r="C437" s="27" t="s">
        <v>4496</v>
      </c>
      <c r="D437" s="19">
        <v>8.87</v>
      </c>
      <c r="E437" s="20">
        <f t="shared" si="12"/>
        <v>75</v>
      </c>
      <c r="F437" s="45">
        <f t="shared" si="13"/>
        <v>665.25</v>
      </c>
      <c r="G437" s="51"/>
      <c r="H437" s="48"/>
    </row>
    <row r="438" s="1" customFormat="1" ht="22" customHeight="1" spans="1:8">
      <c r="A438" s="20">
        <v>434</v>
      </c>
      <c r="B438" s="19" t="s">
        <v>1100</v>
      </c>
      <c r="C438" s="27" t="s">
        <v>4496</v>
      </c>
      <c r="D438" s="19">
        <v>7.2</v>
      </c>
      <c r="E438" s="20">
        <f t="shared" si="12"/>
        <v>75</v>
      </c>
      <c r="F438" s="45">
        <f t="shared" si="13"/>
        <v>540</v>
      </c>
      <c r="G438" s="51"/>
      <c r="H438" s="48"/>
    </row>
    <row r="439" s="1" customFormat="1" ht="22" customHeight="1" spans="1:8">
      <c r="A439" s="20">
        <v>435</v>
      </c>
      <c r="B439" s="19" t="s">
        <v>4531</v>
      </c>
      <c r="C439" s="27" t="s">
        <v>4496</v>
      </c>
      <c r="D439" s="52">
        <v>2.61</v>
      </c>
      <c r="E439" s="20">
        <f t="shared" si="12"/>
        <v>75</v>
      </c>
      <c r="F439" s="45">
        <f t="shared" si="13"/>
        <v>195.75</v>
      </c>
      <c r="G439" s="51"/>
      <c r="H439" s="48"/>
    </row>
    <row r="440" s="1" customFormat="1" ht="22" customHeight="1" spans="1:8">
      <c r="A440" s="20">
        <v>436</v>
      </c>
      <c r="B440" s="19" t="s">
        <v>4532</v>
      </c>
      <c r="C440" s="27" t="s">
        <v>4496</v>
      </c>
      <c r="D440" s="27">
        <v>1.8</v>
      </c>
      <c r="E440" s="20">
        <f t="shared" si="12"/>
        <v>75</v>
      </c>
      <c r="F440" s="45">
        <f t="shared" si="13"/>
        <v>135</v>
      </c>
      <c r="G440" s="51"/>
      <c r="H440" s="48"/>
    </row>
    <row r="441" s="1" customFormat="1" ht="22" customHeight="1" spans="1:8">
      <c r="A441" s="20">
        <v>437</v>
      </c>
      <c r="B441" s="19" t="s">
        <v>4533</v>
      </c>
      <c r="C441" s="27" t="s">
        <v>4496</v>
      </c>
      <c r="D441" s="52">
        <v>2.17</v>
      </c>
      <c r="E441" s="20">
        <f t="shared" si="12"/>
        <v>75</v>
      </c>
      <c r="F441" s="45">
        <f t="shared" si="13"/>
        <v>162.75</v>
      </c>
      <c r="G441" s="51"/>
      <c r="H441" s="48"/>
    </row>
    <row r="442" s="1" customFormat="1" ht="22" customHeight="1" spans="1:8">
      <c r="A442" s="20">
        <v>438</v>
      </c>
      <c r="B442" s="19" t="s">
        <v>4534</v>
      </c>
      <c r="C442" s="27" t="s">
        <v>4496</v>
      </c>
      <c r="D442" s="27">
        <v>10.25</v>
      </c>
      <c r="E442" s="20">
        <f t="shared" si="12"/>
        <v>75</v>
      </c>
      <c r="F442" s="45">
        <f t="shared" si="13"/>
        <v>768.75</v>
      </c>
      <c r="G442" s="51"/>
      <c r="H442" s="48"/>
    </row>
    <row r="443" s="1" customFormat="1" ht="22" customHeight="1" spans="1:8">
      <c r="A443" s="20">
        <v>439</v>
      </c>
      <c r="B443" s="19" t="s">
        <v>4535</v>
      </c>
      <c r="C443" s="27" t="s">
        <v>4496</v>
      </c>
      <c r="D443" s="19">
        <v>3.23</v>
      </c>
      <c r="E443" s="20">
        <f t="shared" si="12"/>
        <v>75</v>
      </c>
      <c r="F443" s="45">
        <f t="shared" si="13"/>
        <v>242.25</v>
      </c>
      <c r="G443" s="51"/>
      <c r="H443" s="48"/>
    </row>
    <row r="444" s="1" customFormat="1" ht="22" customHeight="1" spans="1:8">
      <c r="A444" s="20">
        <v>440</v>
      </c>
      <c r="B444" s="19" t="s">
        <v>4536</v>
      </c>
      <c r="C444" s="27" t="s">
        <v>4496</v>
      </c>
      <c r="D444" s="19">
        <v>6.27</v>
      </c>
      <c r="E444" s="20">
        <f t="shared" si="12"/>
        <v>75</v>
      </c>
      <c r="F444" s="45">
        <f t="shared" si="13"/>
        <v>470.25</v>
      </c>
      <c r="G444" s="51"/>
      <c r="H444" s="48"/>
    </row>
    <row r="445" s="1" customFormat="1" ht="22" customHeight="1" spans="1:8">
      <c r="A445" s="20">
        <v>441</v>
      </c>
      <c r="B445" s="19" t="s">
        <v>4537</v>
      </c>
      <c r="C445" s="27" t="s">
        <v>4496</v>
      </c>
      <c r="D445" s="52">
        <v>3.2</v>
      </c>
      <c r="E445" s="20">
        <f t="shared" si="12"/>
        <v>75</v>
      </c>
      <c r="F445" s="45">
        <f t="shared" si="13"/>
        <v>240</v>
      </c>
      <c r="G445" s="51"/>
      <c r="H445" s="48"/>
    </row>
    <row r="446" s="1" customFormat="1" ht="22" customHeight="1" spans="1:8">
      <c r="A446" s="20">
        <v>442</v>
      </c>
      <c r="B446" s="19" t="s">
        <v>4538</v>
      </c>
      <c r="C446" s="27" t="s">
        <v>4496</v>
      </c>
      <c r="D446" s="19">
        <v>3.84</v>
      </c>
      <c r="E446" s="20">
        <f t="shared" si="12"/>
        <v>75</v>
      </c>
      <c r="F446" s="45">
        <f t="shared" si="13"/>
        <v>288</v>
      </c>
      <c r="G446" s="51"/>
      <c r="H446" s="48"/>
    </row>
    <row r="447" s="1" customFormat="1" ht="22" customHeight="1" spans="1:8">
      <c r="A447" s="20">
        <v>443</v>
      </c>
      <c r="B447" s="19" t="s">
        <v>4539</v>
      </c>
      <c r="C447" s="27" t="s">
        <v>4496</v>
      </c>
      <c r="D447" s="19">
        <v>2.75</v>
      </c>
      <c r="E447" s="20">
        <f t="shared" si="12"/>
        <v>75</v>
      </c>
      <c r="F447" s="45">
        <f t="shared" si="13"/>
        <v>206.25</v>
      </c>
      <c r="G447" s="51"/>
      <c r="H447" s="48"/>
    </row>
    <row r="448" s="1" customFormat="1" ht="22" customHeight="1" spans="1:8">
      <c r="A448" s="20">
        <v>444</v>
      </c>
      <c r="B448" s="19" t="s">
        <v>4540</v>
      </c>
      <c r="C448" s="27" t="s">
        <v>4496</v>
      </c>
      <c r="D448" s="44">
        <v>10.92</v>
      </c>
      <c r="E448" s="20">
        <f t="shared" si="12"/>
        <v>75</v>
      </c>
      <c r="F448" s="45">
        <f t="shared" si="13"/>
        <v>819</v>
      </c>
      <c r="G448" s="51"/>
      <c r="H448" s="48"/>
    </row>
    <row r="449" s="1" customFormat="1" ht="22" customHeight="1" spans="1:8">
      <c r="A449" s="20">
        <v>445</v>
      </c>
      <c r="B449" s="19" t="s">
        <v>4541</v>
      </c>
      <c r="C449" s="27" t="s">
        <v>4496</v>
      </c>
      <c r="D449" s="27">
        <v>1.78</v>
      </c>
      <c r="E449" s="20">
        <f t="shared" si="12"/>
        <v>75</v>
      </c>
      <c r="F449" s="45">
        <f t="shared" si="13"/>
        <v>133.5</v>
      </c>
      <c r="G449" s="51"/>
      <c r="H449" s="48"/>
    </row>
    <row r="450" s="1" customFormat="1" ht="22" customHeight="1" spans="1:8">
      <c r="A450" s="20">
        <v>446</v>
      </c>
      <c r="B450" s="27" t="s">
        <v>4542</v>
      </c>
      <c r="C450" s="27" t="s">
        <v>4496</v>
      </c>
      <c r="D450" s="27">
        <v>2.74</v>
      </c>
      <c r="E450" s="20">
        <f t="shared" si="12"/>
        <v>75</v>
      </c>
      <c r="F450" s="45">
        <f t="shared" si="13"/>
        <v>205.5</v>
      </c>
      <c r="G450" s="51"/>
      <c r="H450" s="48"/>
    </row>
    <row r="451" s="1" customFormat="1" ht="22" customHeight="1" spans="1:8">
      <c r="A451" s="20">
        <v>447</v>
      </c>
      <c r="B451" s="19" t="s">
        <v>4543</v>
      </c>
      <c r="C451" s="27" t="s">
        <v>4496</v>
      </c>
      <c r="D451" s="52">
        <v>2.72</v>
      </c>
      <c r="E451" s="20">
        <f t="shared" si="12"/>
        <v>75</v>
      </c>
      <c r="F451" s="45">
        <f t="shared" si="13"/>
        <v>204</v>
      </c>
      <c r="G451" s="51"/>
      <c r="H451" s="48"/>
    </row>
    <row r="452" s="1" customFormat="1" ht="22" customHeight="1" spans="1:8">
      <c r="A452" s="20">
        <v>448</v>
      </c>
      <c r="B452" s="19" t="s">
        <v>4544</v>
      </c>
      <c r="C452" s="27" t="s">
        <v>4496</v>
      </c>
      <c r="D452" s="44">
        <v>0.45</v>
      </c>
      <c r="E452" s="20">
        <f t="shared" si="12"/>
        <v>75</v>
      </c>
      <c r="F452" s="45">
        <f t="shared" si="13"/>
        <v>33.75</v>
      </c>
      <c r="G452" s="51"/>
      <c r="H452" s="48"/>
    </row>
    <row r="453" s="1" customFormat="1" ht="22" customHeight="1" spans="1:8">
      <c r="A453" s="20">
        <v>449</v>
      </c>
      <c r="B453" s="19" t="s">
        <v>4545</v>
      </c>
      <c r="C453" s="27" t="s">
        <v>4496</v>
      </c>
      <c r="D453" s="19">
        <v>2.98</v>
      </c>
      <c r="E453" s="20">
        <f t="shared" ref="E453:E469" si="14">75</f>
        <v>75</v>
      </c>
      <c r="F453" s="45">
        <f t="shared" ref="F453:F469" si="15">D453*E453</f>
        <v>223.5</v>
      </c>
      <c r="G453" s="51"/>
      <c r="H453" s="48"/>
    </row>
    <row r="454" s="1" customFormat="1" ht="22" customHeight="1" spans="1:8">
      <c r="A454" s="20">
        <v>450</v>
      </c>
      <c r="B454" s="19" t="s">
        <v>4546</v>
      </c>
      <c r="C454" s="27" t="s">
        <v>4496</v>
      </c>
      <c r="D454" s="52">
        <v>4.47</v>
      </c>
      <c r="E454" s="20">
        <f t="shared" si="14"/>
        <v>75</v>
      </c>
      <c r="F454" s="45">
        <f t="shared" si="15"/>
        <v>335.25</v>
      </c>
      <c r="G454" s="51"/>
      <c r="H454" s="48"/>
    </row>
    <row r="455" s="1" customFormat="1" ht="22" customHeight="1" spans="1:8">
      <c r="A455" s="20">
        <v>451</v>
      </c>
      <c r="B455" s="19" t="s">
        <v>4547</v>
      </c>
      <c r="C455" s="27" t="s">
        <v>4496</v>
      </c>
      <c r="D455" s="19">
        <v>8.34</v>
      </c>
      <c r="E455" s="20">
        <f t="shared" si="14"/>
        <v>75</v>
      </c>
      <c r="F455" s="45">
        <f t="shared" si="15"/>
        <v>625.5</v>
      </c>
      <c r="G455" s="51" t="s">
        <v>4548</v>
      </c>
      <c r="H455" s="48"/>
    </row>
    <row r="456" s="1" customFormat="1" ht="22" customHeight="1" spans="1:8">
      <c r="A456" s="20">
        <v>452</v>
      </c>
      <c r="B456" s="19" t="s">
        <v>4549</v>
      </c>
      <c r="C456" s="27" t="s">
        <v>4496</v>
      </c>
      <c r="D456" s="44">
        <v>3.95</v>
      </c>
      <c r="E456" s="20">
        <f t="shared" si="14"/>
        <v>75</v>
      </c>
      <c r="F456" s="45">
        <f t="shared" si="15"/>
        <v>296.25</v>
      </c>
      <c r="G456" s="51"/>
      <c r="H456" s="48"/>
    </row>
    <row r="457" s="1" customFormat="1" ht="22" customHeight="1" spans="1:8">
      <c r="A457" s="20">
        <v>453</v>
      </c>
      <c r="B457" s="19" t="s">
        <v>4550</v>
      </c>
      <c r="C457" s="27" t="s">
        <v>4496</v>
      </c>
      <c r="D457" s="44">
        <v>0.32</v>
      </c>
      <c r="E457" s="20">
        <f t="shared" si="14"/>
        <v>75</v>
      </c>
      <c r="F457" s="45">
        <f t="shared" si="15"/>
        <v>24</v>
      </c>
      <c r="G457" s="51"/>
      <c r="H457" s="48"/>
    </row>
    <row r="458" s="1" customFormat="1" ht="22" customHeight="1" spans="1:8">
      <c r="A458" s="20">
        <v>454</v>
      </c>
      <c r="B458" s="19" t="s">
        <v>4551</v>
      </c>
      <c r="C458" s="27" t="s">
        <v>4496</v>
      </c>
      <c r="D458" s="52">
        <v>3.5</v>
      </c>
      <c r="E458" s="20">
        <f t="shared" si="14"/>
        <v>75</v>
      </c>
      <c r="F458" s="45">
        <f t="shared" si="15"/>
        <v>262.5</v>
      </c>
      <c r="G458" s="51"/>
      <c r="H458" s="48"/>
    </row>
    <row r="459" s="1" customFormat="1" ht="22" customHeight="1" spans="1:8">
      <c r="A459" s="20">
        <v>455</v>
      </c>
      <c r="B459" s="19" t="s">
        <v>4552</v>
      </c>
      <c r="C459" s="27" t="s">
        <v>4496</v>
      </c>
      <c r="D459" s="52">
        <v>2.21</v>
      </c>
      <c r="E459" s="20">
        <f t="shared" si="14"/>
        <v>75</v>
      </c>
      <c r="F459" s="45">
        <f t="shared" si="15"/>
        <v>165.75</v>
      </c>
      <c r="G459" s="51"/>
      <c r="H459" s="48"/>
    </row>
    <row r="460" s="1" customFormat="1" ht="22" customHeight="1" spans="1:8">
      <c r="A460" s="20">
        <v>456</v>
      </c>
      <c r="B460" s="19" t="s">
        <v>1316</v>
      </c>
      <c r="C460" s="27" t="s">
        <v>4496</v>
      </c>
      <c r="D460" s="52">
        <v>2.39</v>
      </c>
      <c r="E460" s="20">
        <f t="shared" si="14"/>
        <v>75</v>
      </c>
      <c r="F460" s="45">
        <f t="shared" si="15"/>
        <v>179.25</v>
      </c>
      <c r="G460" s="51"/>
      <c r="H460" s="48"/>
    </row>
    <row r="461" s="1" customFormat="1" ht="22" customHeight="1" spans="1:8">
      <c r="A461" s="20">
        <v>457</v>
      </c>
      <c r="B461" s="19" t="s">
        <v>4553</v>
      </c>
      <c r="C461" s="19" t="s">
        <v>4496</v>
      </c>
      <c r="D461" s="19">
        <v>7.31</v>
      </c>
      <c r="E461" s="20">
        <f t="shared" si="14"/>
        <v>75</v>
      </c>
      <c r="F461" s="45">
        <f t="shared" si="15"/>
        <v>548.25</v>
      </c>
      <c r="G461" s="51"/>
      <c r="H461" s="48"/>
    </row>
    <row r="462" s="1" customFormat="1" ht="22" customHeight="1" spans="1:8">
      <c r="A462" s="20">
        <v>458</v>
      </c>
      <c r="B462" s="19" t="s">
        <v>4554</v>
      </c>
      <c r="C462" s="19" t="s">
        <v>4496</v>
      </c>
      <c r="D462" s="19">
        <v>1.68</v>
      </c>
      <c r="E462" s="20">
        <f t="shared" si="14"/>
        <v>75</v>
      </c>
      <c r="F462" s="45">
        <f t="shared" si="15"/>
        <v>126</v>
      </c>
      <c r="G462" s="51"/>
      <c r="H462" s="48"/>
    </row>
    <row r="463" s="1" customFormat="1" ht="22" customHeight="1" spans="1:8">
      <c r="A463" s="20">
        <v>459</v>
      </c>
      <c r="B463" s="19" t="s">
        <v>406</v>
      </c>
      <c r="C463" s="19" t="s">
        <v>4496</v>
      </c>
      <c r="D463" s="19">
        <v>0.8</v>
      </c>
      <c r="E463" s="20">
        <f t="shared" si="14"/>
        <v>75</v>
      </c>
      <c r="F463" s="45">
        <f t="shared" si="15"/>
        <v>60</v>
      </c>
      <c r="G463" s="51"/>
      <c r="H463" s="48"/>
    </row>
    <row r="464" s="1" customFormat="1" ht="22" customHeight="1" spans="1:8">
      <c r="A464" s="20">
        <v>460</v>
      </c>
      <c r="B464" s="19" t="s">
        <v>4555</v>
      </c>
      <c r="C464" s="19" t="s">
        <v>4496</v>
      </c>
      <c r="D464" s="19">
        <v>1.2</v>
      </c>
      <c r="E464" s="20">
        <f t="shared" si="14"/>
        <v>75</v>
      </c>
      <c r="F464" s="45">
        <f t="shared" si="15"/>
        <v>90</v>
      </c>
      <c r="G464" s="51"/>
      <c r="H464" s="48"/>
    </row>
    <row r="465" s="1" customFormat="1" ht="22" customHeight="1" spans="1:8">
      <c r="A465" s="20">
        <v>461</v>
      </c>
      <c r="B465" s="19" t="s">
        <v>4556</v>
      </c>
      <c r="C465" s="19" t="s">
        <v>4496</v>
      </c>
      <c r="D465" s="19">
        <v>1.43</v>
      </c>
      <c r="E465" s="20">
        <f t="shared" si="14"/>
        <v>75</v>
      </c>
      <c r="F465" s="45">
        <f t="shared" si="15"/>
        <v>107.25</v>
      </c>
      <c r="G465" s="51"/>
      <c r="H465" s="48"/>
    </row>
    <row r="466" s="1" customFormat="1" ht="22" customHeight="1" spans="1:8">
      <c r="A466" s="20">
        <v>462</v>
      </c>
      <c r="B466" s="19" t="s">
        <v>4557</v>
      </c>
      <c r="C466" s="19" t="s">
        <v>4496</v>
      </c>
      <c r="D466" s="19">
        <v>1.29</v>
      </c>
      <c r="E466" s="20">
        <f t="shared" si="14"/>
        <v>75</v>
      </c>
      <c r="F466" s="45">
        <f t="shared" si="15"/>
        <v>96.75</v>
      </c>
      <c r="G466" s="51"/>
      <c r="H466" s="48"/>
    </row>
    <row r="467" s="1" customFormat="1" ht="22" customHeight="1" spans="1:8">
      <c r="A467" s="20">
        <v>463</v>
      </c>
      <c r="B467" s="19" t="s">
        <v>4558</v>
      </c>
      <c r="C467" s="19" t="s">
        <v>4496</v>
      </c>
      <c r="D467" s="19">
        <v>1.99</v>
      </c>
      <c r="E467" s="20">
        <f t="shared" si="14"/>
        <v>75</v>
      </c>
      <c r="F467" s="45">
        <f t="shared" si="15"/>
        <v>149.25</v>
      </c>
      <c r="G467" s="51"/>
      <c r="H467" s="48"/>
    </row>
    <row r="468" s="1" customFormat="1" ht="22" customHeight="1" spans="1:8">
      <c r="A468" s="20">
        <v>464</v>
      </c>
      <c r="B468" s="19" t="s">
        <v>4559</v>
      </c>
      <c r="C468" s="19" t="s">
        <v>4496</v>
      </c>
      <c r="D468" s="19">
        <v>1.17</v>
      </c>
      <c r="E468" s="20">
        <f t="shared" si="14"/>
        <v>75</v>
      </c>
      <c r="F468" s="45">
        <f t="shared" si="15"/>
        <v>87.75</v>
      </c>
      <c r="G468" s="51"/>
      <c r="H468" s="48"/>
    </row>
    <row r="469" s="1" customFormat="1" ht="22" customHeight="1" spans="1:8">
      <c r="A469" s="20">
        <v>465</v>
      </c>
      <c r="B469" s="19" t="s">
        <v>4560</v>
      </c>
      <c r="C469" s="19" t="s">
        <v>4496</v>
      </c>
      <c r="D469" s="19">
        <v>0.11</v>
      </c>
      <c r="E469" s="20">
        <f t="shared" si="14"/>
        <v>75</v>
      </c>
      <c r="F469" s="45">
        <f t="shared" si="15"/>
        <v>8.25</v>
      </c>
      <c r="G469" s="51"/>
      <c r="H469" s="48"/>
    </row>
    <row r="470" s="1" customFormat="1" spans="1:7">
      <c r="A470" s="35"/>
      <c r="B470" s="35"/>
      <c r="C470" s="59"/>
      <c r="D470" s="59"/>
      <c r="E470" s="59"/>
      <c r="F470" s="60"/>
      <c r="G470" s="36"/>
    </row>
    <row r="471" s="1" customFormat="1" spans="1:7">
      <c r="A471" s="35"/>
      <c r="B471" s="35"/>
      <c r="C471" s="59"/>
      <c r="D471" s="59"/>
      <c r="E471" s="59"/>
      <c r="F471" s="60"/>
      <c r="G471" s="36"/>
    </row>
    <row r="472" s="1" customFormat="1" spans="1:7">
      <c r="A472" s="35"/>
      <c r="B472" s="35"/>
      <c r="C472" s="59"/>
      <c r="D472" s="59"/>
      <c r="E472" s="59"/>
      <c r="F472" s="60"/>
      <c r="G472" s="36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4"/>
  <sheetViews>
    <sheetView tabSelected="1" workbookViewId="0">
      <selection activeCell="C3" sqref="C3"/>
    </sheetView>
  </sheetViews>
  <sheetFormatPr defaultColWidth="9" defaultRowHeight="13.5" outlineLevelCol="6"/>
  <cols>
    <col min="1" max="1" width="5.10833333333333" style="1" customWidth="1"/>
    <col min="2" max="2" width="17" style="1" customWidth="1"/>
    <col min="3" max="3" width="16.25" style="1" customWidth="1"/>
    <col min="4" max="4" width="21.75" style="1" customWidth="1"/>
    <col min="5" max="5" width="18.875" style="1" customWidth="1"/>
    <col min="6" max="6" width="21.75" style="4" customWidth="1"/>
    <col min="7" max="7" width="19.75" style="5" customWidth="1"/>
    <col min="8" max="8" width="15.5583333333333" style="1" customWidth="1"/>
    <col min="9" max="16384" width="9" style="1"/>
  </cols>
  <sheetData>
    <row r="1" s="1" customFormat="1" ht="45" customHeight="1" spans="1:7">
      <c r="A1" s="6" t="s">
        <v>4561</v>
      </c>
      <c r="B1" s="6"/>
      <c r="C1" s="6"/>
      <c r="D1" s="6"/>
      <c r="E1" s="6"/>
      <c r="F1" s="7"/>
      <c r="G1" s="8"/>
    </row>
    <row r="2" s="1" customFormat="1" ht="21" customHeight="1" spans="1:7">
      <c r="A2" s="9" t="s">
        <v>4562</v>
      </c>
      <c r="B2" s="10"/>
      <c r="C2" s="10"/>
      <c r="D2" s="10"/>
      <c r="E2" s="10"/>
      <c r="F2" s="11"/>
      <c r="G2" s="12"/>
    </row>
    <row r="3" s="2" customFormat="1" ht="33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</row>
    <row r="4" s="2" customFormat="1" ht="21" customHeight="1" spans="1:7">
      <c r="A4" s="15" t="s">
        <v>9</v>
      </c>
      <c r="B4" s="16"/>
      <c r="C4" s="13"/>
      <c r="D4" s="13">
        <f>SUM(D5:D413)</f>
        <v>2670.73</v>
      </c>
      <c r="E4" s="13">
        <v>75</v>
      </c>
      <c r="F4" s="14">
        <f>SUM(F5:F413)</f>
        <v>200304.75</v>
      </c>
      <c r="G4" s="13"/>
    </row>
    <row r="5" s="3" customFormat="1" ht="21" customHeight="1" spans="1:7">
      <c r="A5" s="17">
        <v>1</v>
      </c>
      <c r="B5" s="18" t="s">
        <v>4563</v>
      </c>
      <c r="C5" s="18" t="s">
        <v>4564</v>
      </c>
      <c r="D5" s="19">
        <v>5.79</v>
      </c>
      <c r="E5" s="20">
        <v>75</v>
      </c>
      <c r="F5" s="21">
        <f t="shared" ref="F5:F68" si="0">D5*E5</f>
        <v>434.25</v>
      </c>
      <c r="G5" s="22"/>
    </row>
    <row r="6" s="3" customFormat="1" ht="21" customHeight="1" spans="1:7">
      <c r="A6" s="17">
        <v>2</v>
      </c>
      <c r="B6" s="18" t="s">
        <v>4565</v>
      </c>
      <c r="C6" s="18" t="s">
        <v>4564</v>
      </c>
      <c r="D6" s="19">
        <v>2.73</v>
      </c>
      <c r="E6" s="20">
        <v>75</v>
      </c>
      <c r="F6" s="21">
        <f t="shared" si="0"/>
        <v>204.75</v>
      </c>
      <c r="G6" s="22"/>
    </row>
    <row r="7" s="3" customFormat="1" ht="21" customHeight="1" spans="1:7">
      <c r="A7" s="17">
        <v>3</v>
      </c>
      <c r="B7" s="18" t="s">
        <v>4566</v>
      </c>
      <c r="C7" s="18" t="s">
        <v>4564</v>
      </c>
      <c r="D7" s="19">
        <v>1.94</v>
      </c>
      <c r="E7" s="20">
        <v>75</v>
      </c>
      <c r="F7" s="21">
        <f t="shared" si="0"/>
        <v>145.5</v>
      </c>
      <c r="G7" s="22"/>
    </row>
    <row r="8" s="3" customFormat="1" ht="21" customHeight="1" spans="1:7">
      <c r="A8" s="17">
        <v>4</v>
      </c>
      <c r="B8" s="18" t="s">
        <v>4567</v>
      </c>
      <c r="C8" s="18" t="s">
        <v>4564</v>
      </c>
      <c r="D8" s="19">
        <v>4.97</v>
      </c>
      <c r="E8" s="20">
        <v>75</v>
      </c>
      <c r="F8" s="21">
        <f t="shared" si="0"/>
        <v>372.75</v>
      </c>
      <c r="G8" s="22"/>
    </row>
    <row r="9" s="3" customFormat="1" ht="21" customHeight="1" spans="1:7">
      <c r="A9" s="17">
        <v>5</v>
      </c>
      <c r="B9" s="18" t="s">
        <v>4568</v>
      </c>
      <c r="C9" s="18" t="s">
        <v>4564</v>
      </c>
      <c r="D9" s="19">
        <v>9.85</v>
      </c>
      <c r="E9" s="20">
        <v>75</v>
      </c>
      <c r="F9" s="21">
        <f t="shared" si="0"/>
        <v>738.75</v>
      </c>
      <c r="G9" s="22"/>
    </row>
    <row r="10" s="3" customFormat="1" ht="21" customHeight="1" spans="1:7">
      <c r="A10" s="17">
        <v>6</v>
      </c>
      <c r="B10" s="18" t="s">
        <v>4569</v>
      </c>
      <c r="C10" s="18" t="s">
        <v>4564</v>
      </c>
      <c r="D10" s="19">
        <v>3.59</v>
      </c>
      <c r="E10" s="20">
        <v>75</v>
      </c>
      <c r="F10" s="21">
        <f t="shared" si="0"/>
        <v>269.25</v>
      </c>
      <c r="G10" s="22"/>
    </row>
    <row r="11" s="3" customFormat="1" ht="32" customHeight="1" spans="1:7">
      <c r="A11" s="17">
        <v>7</v>
      </c>
      <c r="B11" s="18" t="s">
        <v>4570</v>
      </c>
      <c r="C11" s="18" t="s">
        <v>4564</v>
      </c>
      <c r="D11" s="19">
        <v>7</v>
      </c>
      <c r="E11" s="20">
        <v>75</v>
      </c>
      <c r="F11" s="21">
        <f t="shared" si="0"/>
        <v>525</v>
      </c>
      <c r="G11" s="23" t="s">
        <v>4571</v>
      </c>
    </row>
    <row r="12" s="3" customFormat="1" ht="21" customHeight="1" spans="1:7">
      <c r="A12" s="17">
        <v>8</v>
      </c>
      <c r="B12" s="18" t="s">
        <v>4572</v>
      </c>
      <c r="C12" s="18" t="s">
        <v>4564</v>
      </c>
      <c r="D12" s="19">
        <v>7.11</v>
      </c>
      <c r="E12" s="20">
        <v>75</v>
      </c>
      <c r="F12" s="21">
        <f t="shared" si="0"/>
        <v>533.25</v>
      </c>
      <c r="G12" s="24"/>
    </row>
    <row r="13" s="3" customFormat="1" ht="21" customHeight="1" spans="1:7">
      <c r="A13" s="17">
        <v>9</v>
      </c>
      <c r="B13" s="18" t="s">
        <v>4573</v>
      </c>
      <c r="C13" s="18" t="s">
        <v>4564</v>
      </c>
      <c r="D13" s="19">
        <v>5.7</v>
      </c>
      <c r="E13" s="20">
        <v>75</v>
      </c>
      <c r="F13" s="21">
        <f t="shared" si="0"/>
        <v>427.5</v>
      </c>
      <c r="G13" s="24"/>
    </row>
    <row r="14" s="3" customFormat="1" ht="21" customHeight="1" spans="1:7">
      <c r="A14" s="17">
        <v>10</v>
      </c>
      <c r="B14" s="18" t="s">
        <v>4574</v>
      </c>
      <c r="C14" s="18" t="s">
        <v>4564</v>
      </c>
      <c r="D14" s="19">
        <v>7.65</v>
      </c>
      <c r="E14" s="20">
        <v>75</v>
      </c>
      <c r="F14" s="21">
        <f t="shared" si="0"/>
        <v>573.75</v>
      </c>
      <c r="G14" s="24"/>
    </row>
    <row r="15" s="3" customFormat="1" ht="21" customHeight="1" spans="1:7">
      <c r="A15" s="17">
        <v>11</v>
      </c>
      <c r="B15" s="18" t="s">
        <v>4575</v>
      </c>
      <c r="C15" s="18" t="s">
        <v>4564</v>
      </c>
      <c r="D15" s="19">
        <v>11.51</v>
      </c>
      <c r="E15" s="20">
        <v>75</v>
      </c>
      <c r="F15" s="21">
        <f t="shared" si="0"/>
        <v>863.25</v>
      </c>
      <c r="G15" s="24"/>
    </row>
    <row r="16" s="3" customFormat="1" ht="21" customHeight="1" spans="1:7">
      <c r="A16" s="17">
        <v>12</v>
      </c>
      <c r="B16" s="18" t="s">
        <v>4576</v>
      </c>
      <c r="C16" s="18" t="s">
        <v>4564</v>
      </c>
      <c r="D16" s="19">
        <v>2.94</v>
      </c>
      <c r="E16" s="20">
        <v>75</v>
      </c>
      <c r="F16" s="21">
        <f t="shared" si="0"/>
        <v>220.5</v>
      </c>
      <c r="G16" s="24"/>
    </row>
    <row r="17" s="3" customFormat="1" ht="21" customHeight="1" spans="1:7">
      <c r="A17" s="17">
        <v>13</v>
      </c>
      <c r="B17" s="18" t="s">
        <v>4577</v>
      </c>
      <c r="C17" s="18" t="s">
        <v>4564</v>
      </c>
      <c r="D17" s="19">
        <v>5.65</v>
      </c>
      <c r="E17" s="20">
        <v>75</v>
      </c>
      <c r="F17" s="21">
        <f t="shared" si="0"/>
        <v>423.75</v>
      </c>
      <c r="G17" s="24"/>
    </row>
    <row r="18" s="3" customFormat="1" ht="21" customHeight="1" spans="1:7">
      <c r="A18" s="17">
        <v>14</v>
      </c>
      <c r="B18" s="18" t="s">
        <v>4578</v>
      </c>
      <c r="C18" s="18" t="s">
        <v>4564</v>
      </c>
      <c r="D18" s="19">
        <v>6.74</v>
      </c>
      <c r="E18" s="20">
        <v>75</v>
      </c>
      <c r="F18" s="21">
        <f t="shared" si="0"/>
        <v>505.5</v>
      </c>
      <c r="G18" s="24"/>
    </row>
    <row r="19" s="1" customFormat="1" ht="21" customHeight="1" spans="1:7">
      <c r="A19" s="17">
        <v>15</v>
      </c>
      <c r="B19" s="18" t="s">
        <v>4579</v>
      </c>
      <c r="C19" s="18" t="s">
        <v>4564</v>
      </c>
      <c r="D19" s="19">
        <v>7.71</v>
      </c>
      <c r="E19" s="20">
        <v>75</v>
      </c>
      <c r="F19" s="21">
        <f t="shared" si="0"/>
        <v>578.25</v>
      </c>
      <c r="G19" s="24"/>
    </row>
    <row r="20" s="1" customFormat="1" ht="21" customHeight="1" spans="1:7">
      <c r="A20" s="17">
        <v>16</v>
      </c>
      <c r="B20" s="18" t="s">
        <v>4580</v>
      </c>
      <c r="C20" s="18" t="s">
        <v>4564</v>
      </c>
      <c r="D20" s="19">
        <v>2.14</v>
      </c>
      <c r="E20" s="20">
        <v>75</v>
      </c>
      <c r="F20" s="21">
        <f t="shared" si="0"/>
        <v>160.5</v>
      </c>
      <c r="G20" s="24"/>
    </row>
    <row r="21" s="1" customFormat="1" ht="21" customHeight="1" spans="1:7">
      <c r="A21" s="17">
        <v>17</v>
      </c>
      <c r="B21" s="18" t="s">
        <v>4581</v>
      </c>
      <c r="C21" s="18" t="s">
        <v>4564</v>
      </c>
      <c r="D21" s="19">
        <v>0.29</v>
      </c>
      <c r="E21" s="20">
        <v>75</v>
      </c>
      <c r="F21" s="21">
        <f t="shared" si="0"/>
        <v>21.75</v>
      </c>
      <c r="G21" s="24"/>
    </row>
    <row r="22" s="1" customFormat="1" ht="21" customHeight="1" spans="1:7">
      <c r="A22" s="17">
        <v>18</v>
      </c>
      <c r="B22" s="18" t="s">
        <v>4582</v>
      </c>
      <c r="C22" s="18" t="s">
        <v>4564</v>
      </c>
      <c r="D22" s="19">
        <v>1.6</v>
      </c>
      <c r="E22" s="20">
        <v>75</v>
      </c>
      <c r="F22" s="21">
        <f t="shared" si="0"/>
        <v>120</v>
      </c>
      <c r="G22" s="24"/>
    </row>
    <row r="23" s="1" customFormat="1" ht="21" customHeight="1" spans="1:7">
      <c r="A23" s="17">
        <v>19</v>
      </c>
      <c r="B23" s="18" t="s">
        <v>4583</v>
      </c>
      <c r="C23" s="18" t="s">
        <v>4564</v>
      </c>
      <c r="D23" s="19">
        <v>5</v>
      </c>
      <c r="E23" s="20">
        <v>75</v>
      </c>
      <c r="F23" s="21">
        <f t="shared" si="0"/>
        <v>375</v>
      </c>
      <c r="G23" s="24"/>
    </row>
    <row r="24" s="1" customFormat="1" ht="21" customHeight="1" spans="1:7">
      <c r="A24" s="17">
        <v>20</v>
      </c>
      <c r="B24" s="18" t="s">
        <v>4584</v>
      </c>
      <c r="C24" s="18" t="s">
        <v>4564</v>
      </c>
      <c r="D24" s="19">
        <v>7.34</v>
      </c>
      <c r="E24" s="20">
        <v>75</v>
      </c>
      <c r="F24" s="21">
        <f t="shared" si="0"/>
        <v>550.5</v>
      </c>
      <c r="G24" s="24"/>
    </row>
    <row r="25" s="1" customFormat="1" ht="21" customHeight="1" spans="1:7">
      <c r="A25" s="17">
        <v>21</v>
      </c>
      <c r="B25" s="18" t="s">
        <v>4585</v>
      </c>
      <c r="C25" s="18" t="s">
        <v>4564</v>
      </c>
      <c r="D25" s="19">
        <v>4.97</v>
      </c>
      <c r="E25" s="20">
        <v>75</v>
      </c>
      <c r="F25" s="21">
        <f t="shared" si="0"/>
        <v>372.75</v>
      </c>
      <c r="G25" s="24"/>
    </row>
    <row r="26" s="1" customFormat="1" ht="21" customHeight="1" spans="1:7">
      <c r="A26" s="17">
        <v>22</v>
      </c>
      <c r="B26" s="18" t="s">
        <v>4586</v>
      </c>
      <c r="C26" s="18" t="s">
        <v>4564</v>
      </c>
      <c r="D26" s="19">
        <v>2.22</v>
      </c>
      <c r="E26" s="20">
        <v>75</v>
      </c>
      <c r="F26" s="21">
        <f t="shared" si="0"/>
        <v>166.5</v>
      </c>
      <c r="G26" s="24"/>
    </row>
    <row r="27" s="1" customFormat="1" ht="55" customHeight="1" spans="1:7">
      <c r="A27" s="17">
        <v>23</v>
      </c>
      <c r="B27" s="19" t="s">
        <v>4587</v>
      </c>
      <c r="C27" s="19" t="s">
        <v>4564</v>
      </c>
      <c r="D27" s="19">
        <v>1.76</v>
      </c>
      <c r="E27" s="25">
        <v>75</v>
      </c>
      <c r="F27" s="26">
        <f t="shared" si="0"/>
        <v>132</v>
      </c>
      <c r="G27" s="27" t="s">
        <v>4588</v>
      </c>
    </row>
    <row r="28" s="1" customFormat="1" ht="21" customHeight="1" spans="1:7">
      <c r="A28" s="17">
        <v>24</v>
      </c>
      <c r="B28" s="19" t="s">
        <v>4589</v>
      </c>
      <c r="C28" s="19" t="s">
        <v>4564</v>
      </c>
      <c r="D28" s="19">
        <v>7.85</v>
      </c>
      <c r="E28" s="25">
        <v>75</v>
      </c>
      <c r="F28" s="26">
        <f t="shared" si="0"/>
        <v>588.75</v>
      </c>
      <c r="G28" s="28"/>
    </row>
    <row r="29" s="1" customFormat="1" ht="21" customHeight="1" spans="1:7">
      <c r="A29" s="17">
        <v>25</v>
      </c>
      <c r="B29" s="19" t="s">
        <v>4590</v>
      </c>
      <c r="C29" s="19" t="s">
        <v>4564</v>
      </c>
      <c r="D29" s="19">
        <v>2.11</v>
      </c>
      <c r="E29" s="25">
        <v>75</v>
      </c>
      <c r="F29" s="26">
        <f t="shared" si="0"/>
        <v>158.25</v>
      </c>
      <c r="G29" s="28"/>
    </row>
    <row r="30" s="1" customFormat="1" ht="21" customHeight="1" spans="1:7">
      <c r="A30" s="17">
        <v>26</v>
      </c>
      <c r="B30" s="19" t="s">
        <v>4591</v>
      </c>
      <c r="C30" s="19" t="s">
        <v>4564</v>
      </c>
      <c r="D30" s="19">
        <v>3.09</v>
      </c>
      <c r="E30" s="25">
        <v>75</v>
      </c>
      <c r="F30" s="26">
        <f t="shared" si="0"/>
        <v>231.75</v>
      </c>
      <c r="G30" s="28"/>
    </row>
    <row r="31" s="1" customFormat="1" ht="21" customHeight="1" spans="1:7">
      <c r="A31" s="17">
        <v>27</v>
      </c>
      <c r="B31" s="19" t="s">
        <v>4592</v>
      </c>
      <c r="C31" s="19" t="s">
        <v>4564</v>
      </c>
      <c r="D31" s="19">
        <v>5.8</v>
      </c>
      <c r="E31" s="25">
        <v>75</v>
      </c>
      <c r="F31" s="26">
        <f t="shared" si="0"/>
        <v>435</v>
      </c>
      <c r="G31" s="28"/>
    </row>
    <row r="32" s="1" customFormat="1" ht="21" customHeight="1" spans="1:7">
      <c r="A32" s="17">
        <v>28</v>
      </c>
      <c r="B32" s="19" t="s">
        <v>4593</v>
      </c>
      <c r="C32" s="19" t="s">
        <v>4564</v>
      </c>
      <c r="D32" s="19">
        <v>2.73</v>
      </c>
      <c r="E32" s="25">
        <v>75</v>
      </c>
      <c r="F32" s="26">
        <f t="shared" si="0"/>
        <v>204.75</v>
      </c>
      <c r="G32" s="28"/>
    </row>
    <row r="33" s="1" customFormat="1" ht="21" customHeight="1" spans="1:7">
      <c r="A33" s="17">
        <v>29</v>
      </c>
      <c r="B33" s="19" t="s">
        <v>4594</v>
      </c>
      <c r="C33" s="19" t="s">
        <v>4564</v>
      </c>
      <c r="D33" s="19">
        <v>4.55</v>
      </c>
      <c r="E33" s="25">
        <v>75</v>
      </c>
      <c r="F33" s="26">
        <f t="shared" si="0"/>
        <v>341.25</v>
      </c>
      <c r="G33" s="28"/>
    </row>
    <row r="34" s="1" customFormat="1" ht="21" customHeight="1" spans="1:7">
      <c r="A34" s="17">
        <v>30</v>
      </c>
      <c r="B34" s="19" t="s">
        <v>4595</v>
      </c>
      <c r="C34" s="19" t="s">
        <v>4564</v>
      </c>
      <c r="D34" s="19">
        <v>1.15</v>
      </c>
      <c r="E34" s="25">
        <v>75</v>
      </c>
      <c r="F34" s="26">
        <f t="shared" si="0"/>
        <v>86.25</v>
      </c>
      <c r="G34" s="28"/>
    </row>
    <row r="35" s="1" customFormat="1" ht="21" customHeight="1" spans="1:7">
      <c r="A35" s="17">
        <v>31</v>
      </c>
      <c r="B35" s="19" t="s">
        <v>4596</v>
      </c>
      <c r="C35" s="19" t="s">
        <v>4564</v>
      </c>
      <c r="D35" s="19">
        <v>5.82</v>
      </c>
      <c r="E35" s="25">
        <v>75</v>
      </c>
      <c r="F35" s="26">
        <f t="shared" si="0"/>
        <v>436.5</v>
      </c>
      <c r="G35" s="28"/>
    </row>
    <row r="36" s="1" customFormat="1" ht="21" customHeight="1" spans="1:7">
      <c r="A36" s="17">
        <v>32</v>
      </c>
      <c r="B36" s="19" t="s">
        <v>4597</v>
      </c>
      <c r="C36" s="19" t="s">
        <v>4564</v>
      </c>
      <c r="D36" s="19">
        <v>6.32</v>
      </c>
      <c r="E36" s="25">
        <v>75</v>
      </c>
      <c r="F36" s="26">
        <f t="shared" si="0"/>
        <v>474</v>
      </c>
      <c r="G36" s="28"/>
    </row>
    <row r="37" s="1" customFormat="1" ht="21" customHeight="1" spans="1:7">
      <c r="A37" s="17">
        <v>33</v>
      </c>
      <c r="B37" s="19" t="s">
        <v>4598</v>
      </c>
      <c r="C37" s="19" t="s">
        <v>4564</v>
      </c>
      <c r="D37" s="19">
        <v>3.98</v>
      </c>
      <c r="E37" s="25">
        <v>75</v>
      </c>
      <c r="F37" s="26">
        <f t="shared" si="0"/>
        <v>298.5</v>
      </c>
      <c r="G37" s="28"/>
    </row>
    <row r="38" s="1" customFormat="1" ht="21" customHeight="1" spans="1:7">
      <c r="A38" s="17">
        <v>34</v>
      </c>
      <c r="B38" s="19" t="s">
        <v>4599</v>
      </c>
      <c r="C38" s="19" t="s">
        <v>4564</v>
      </c>
      <c r="D38" s="19">
        <v>4.83</v>
      </c>
      <c r="E38" s="25">
        <v>75</v>
      </c>
      <c r="F38" s="26">
        <f t="shared" si="0"/>
        <v>362.25</v>
      </c>
      <c r="G38" s="28"/>
    </row>
    <row r="39" s="1" customFormat="1" ht="21" customHeight="1" spans="1:7">
      <c r="A39" s="17">
        <v>35</v>
      </c>
      <c r="B39" s="19" t="s">
        <v>4600</v>
      </c>
      <c r="C39" s="19" t="s">
        <v>4564</v>
      </c>
      <c r="D39" s="19">
        <v>6.15</v>
      </c>
      <c r="E39" s="25">
        <v>75</v>
      </c>
      <c r="F39" s="26">
        <f t="shared" si="0"/>
        <v>461.25</v>
      </c>
      <c r="G39" s="28"/>
    </row>
    <row r="40" s="1" customFormat="1" ht="21" customHeight="1" spans="1:7">
      <c r="A40" s="17">
        <v>36</v>
      </c>
      <c r="B40" s="19" t="s">
        <v>4601</v>
      </c>
      <c r="C40" s="19" t="s">
        <v>4564</v>
      </c>
      <c r="D40" s="19">
        <v>2.18</v>
      </c>
      <c r="E40" s="25">
        <v>75</v>
      </c>
      <c r="F40" s="26">
        <f t="shared" si="0"/>
        <v>163.5</v>
      </c>
      <c r="G40" s="28"/>
    </row>
    <row r="41" s="1" customFormat="1" ht="21" customHeight="1" spans="1:7">
      <c r="A41" s="17">
        <v>37</v>
      </c>
      <c r="B41" s="19" t="s">
        <v>4602</v>
      </c>
      <c r="C41" s="19" t="s">
        <v>4564</v>
      </c>
      <c r="D41" s="19">
        <v>3.04</v>
      </c>
      <c r="E41" s="25">
        <v>75</v>
      </c>
      <c r="F41" s="26">
        <f t="shared" si="0"/>
        <v>228</v>
      </c>
      <c r="G41" s="28"/>
    </row>
    <row r="42" s="1" customFormat="1" ht="21" customHeight="1" spans="1:7">
      <c r="A42" s="17">
        <v>38</v>
      </c>
      <c r="B42" s="19" t="s">
        <v>4603</v>
      </c>
      <c r="C42" s="19" t="s">
        <v>4564</v>
      </c>
      <c r="D42" s="19">
        <v>5.49</v>
      </c>
      <c r="E42" s="25">
        <v>75</v>
      </c>
      <c r="F42" s="26">
        <f t="shared" si="0"/>
        <v>411.75</v>
      </c>
      <c r="G42" s="28"/>
    </row>
    <row r="43" s="1" customFormat="1" ht="21" customHeight="1" spans="1:7">
      <c r="A43" s="17">
        <v>39</v>
      </c>
      <c r="B43" s="19" t="s">
        <v>4604</v>
      </c>
      <c r="C43" s="19" t="s">
        <v>4564</v>
      </c>
      <c r="D43" s="19">
        <v>2.87</v>
      </c>
      <c r="E43" s="25">
        <v>75</v>
      </c>
      <c r="F43" s="26">
        <f t="shared" si="0"/>
        <v>215.25</v>
      </c>
      <c r="G43" s="28"/>
    </row>
    <row r="44" s="1" customFormat="1" ht="21" customHeight="1" spans="1:7">
      <c r="A44" s="17">
        <v>40</v>
      </c>
      <c r="B44" s="19" t="s">
        <v>4605</v>
      </c>
      <c r="C44" s="19" t="s">
        <v>4564</v>
      </c>
      <c r="D44" s="19">
        <v>1.59</v>
      </c>
      <c r="E44" s="25">
        <v>75</v>
      </c>
      <c r="F44" s="26">
        <f t="shared" si="0"/>
        <v>119.25</v>
      </c>
      <c r="G44" s="28"/>
    </row>
    <row r="45" s="1" customFormat="1" ht="21" customHeight="1" spans="1:7">
      <c r="A45" s="17">
        <v>41</v>
      </c>
      <c r="B45" s="19" t="s">
        <v>4606</v>
      </c>
      <c r="C45" s="19" t="s">
        <v>4564</v>
      </c>
      <c r="D45" s="19">
        <v>2.67</v>
      </c>
      <c r="E45" s="25">
        <v>75</v>
      </c>
      <c r="F45" s="26">
        <f t="shared" si="0"/>
        <v>200.25</v>
      </c>
      <c r="G45" s="28"/>
    </row>
    <row r="46" s="1" customFormat="1" ht="21" customHeight="1" spans="1:7">
      <c r="A46" s="17">
        <v>42</v>
      </c>
      <c r="B46" s="19" t="s">
        <v>4607</v>
      </c>
      <c r="C46" s="19" t="s">
        <v>4564</v>
      </c>
      <c r="D46" s="19">
        <v>2.6</v>
      </c>
      <c r="E46" s="25">
        <v>75</v>
      </c>
      <c r="F46" s="26">
        <f t="shared" si="0"/>
        <v>195</v>
      </c>
      <c r="G46" s="28"/>
    </row>
    <row r="47" s="1" customFormat="1" ht="21" customHeight="1" spans="1:7">
      <c r="A47" s="17">
        <v>43</v>
      </c>
      <c r="B47" s="19" t="s">
        <v>4608</v>
      </c>
      <c r="C47" s="19" t="s">
        <v>4564</v>
      </c>
      <c r="D47" s="19">
        <v>4.49</v>
      </c>
      <c r="E47" s="25">
        <v>75</v>
      </c>
      <c r="F47" s="26">
        <f t="shared" si="0"/>
        <v>336.75</v>
      </c>
      <c r="G47" s="28"/>
    </row>
    <row r="48" s="1" customFormat="1" ht="21" customHeight="1" spans="1:7">
      <c r="A48" s="17">
        <v>44</v>
      </c>
      <c r="B48" s="19" t="s">
        <v>4609</v>
      </c>
      <c r="C48" s="19" t="s">
        <v>4564</v>
      </c>
      <c r="D48" s="19">
        <v>2.15</v>
      </c>
      <c r="E48" s="25">
        <v>75</v>
      </c>
      <c r="F48" s="26">
        <f t="shared" si="0"/>
        <v>161.25</v>
      </c>
      <c r="G48" s="28"/>
    </row>
    <row r="49" s="1" customFormat="1" ht="21" customHeight="1" spans="1:7">
      <c r="A49" s="17">
        <v>45</v>
      </c>
      <c r="B49" s="19" t="s">
        <v>4610</v>
      </c>
      <c r="C49" s="19" t="s">
        <v>4564</v>
      </c>
      <c r="D49" s="19">
        <v>3.67</v>
      </c>
      <c r="E49" s="25">
        <v>75</v>
      </c>
      <c r="F49" s="26">
        <f t="shared" si="0"/>
        <v>275.25</v>
      </c>
      <c r="G49" s="28"/>
    </row>
    <row r="50" s="1" customFormat="1" ht="21" customHeight="1" spans="1:7">
      <c r="A50" s="17">
        <v>46</v>
      </c>
      <c r="B50" s="19" t="s">
        <v>4611</v>
      </c>
      <c r="C50" s="19" t="s">
        <v>4564</v>
      </c>
      <c r="D50" s="19">
        <v>2.95</v>
      </c>
      <c r="E50" s="25">
        <v>75</v>
      </c>
      <c r="F50" s="26">
        <f t="shared" si="0"/>
        <v>221.25</v>
      </c>
      <c r="G50" s="28"/>
    </row>
    <row r="51" s="1" customFormat="1" ht="21" customHeight="1" spans="1:7">
      <c r="A51" s="17">
        <v>47</v>
      </c>
      <c r="B51" s="19" t="s">
        <v>4612</v>
      </c>
      <c r="C51" s="19" t="s">
        <v>4564</v>
      </c>
      <c r="D51" s="19">
        <v>3.77</v>
      </c>
      <c r="E51" s="25">
        <v>75</v>
      </c>
      <c r="F51" s="26">
        <f t="shared" si="0"/>
        <v>282.75</v>
      </c>
      <c r="G51" s="28"/>
    </row>
    <row r="52" s="1" customFormat="1" ht="21" customHeight="1" spans="1:7">
      <c r="A52" s="17">
        <v>48</v>
      </c>
      <c r="B52" s="19" t="s">
        <v>4613</v>
      </c>
      <c r="C52" s="19" t="s">
        <v>4564</v>
      </c>
      <c r="D52" s="19">
        <v>2.09</v>
      </c>
      <c r="E52" s="25">
        <v>75</v>
      </c>
      <c r="F52" s="26">
        <f t="shared" si="0"/>
        <v>156.75</v>
      </c>
      <c r="G52" s="28"/>
    </row>
    <row r="53" s="1" customFormat="1" ht="21" customHeight="1" spans="1:7">
      <c r="A53" s="17">
        <v>49</v>
      </c>
      <c r="B53" s="19" t="s">
        <v>4614</v>
      </c>
      <c r="C53" s="19" t="s">
        <v>4564</v>
      </c>
      <c r="D53" s="19">
        <v>4.38</v>
      </c>
      <c r="E53" s="25">
        <v>75</v>
      </c>
      <c r="F53" s="26">
        <f t="shared" si="0"/>
        <v>328.5</v>
      </c>
      <c r="G53" s="28"/>
    </row>
    <row r="54" s="1" customFormat="1" ht="21" customHeight="1" spans="1:7">
      <c r="A54" s="17">
        <v>50</v>
      </c>
      <c r="B54" s="19" t="s">
        <v>4615</v>
      </c>
      <c r="C54" s="19" t="s">
        <v>4564</v>
      </c>
      <c r="D54" s="19">
        <v>2.86</v>
      </c>
      <c r="E54" s="25">
        <v>75</v>
      </c>
      <c r="F54" s="26">
        <f t="shared" si="0"/>
        <v>214.5</v>
      </c>
      <c r="G54" s="28"/>
    </row>
    <row r="55" s="1" customFormat="1" ht="21" customHeight="1" spans="1:7">
      <c r="A55" s="17">
        <v>51</v>
      </c>
      <c r="B55" s="19" t="s">
        <v>4616</v>
      </c>
      <c r="C55" s="19" t="s">
        <v>4564</v>
      </c>
      <c r="D55" s="19">
        <v>4.38</v>
      </c>
      <c r="E55" s="25">
        <v>75</v>
      </c>
      <c r="F55" s="26">
        <f t="shared" si="0"/>
        <v>328.5</v>
      </c>
      <c r="G55" s="28"/>
    </row>
    <row r="56" s="1" customFormat="1" ht="21" customHeight="1" spans="1:7">
      <c r="A56" s="17">
        <v>52</v>
      </c>
      <c r="B56" s="19" t="s">
        <v>4617</v>
      </c>
      <c r="C56" s="19" t="s">
        <v>4564</v>
      </c>
      <c r="D56" s="19">
        <v>0.53</v>
      </c>
      <c r="E56" s="25">
        <v>75</v>
      </c>
      <c r="F56" s="26">
        <f t="shared" si="0"/>
        <v>39.75</v>
      </c>
      <c r="G56" s="28"/>
    </row>
    <row r="57" s="1" customFormat="1" ht="21" customHeight="1" spans="1:7">
      <c r="A57" s="17">
        <v>53</v>
      </c>
      <c r="B57" s="19" t="s">
        <v>4618</v>
      </c>
      <c r="C57" s="19" t="s">
        <v>4564</v>
      </c>
      <c r="D57" s="19">
        <v>2.24</v>
      </c>
      <c r="E57" s="25">
        <v>75</v>
      </c>
      <c r="F57" s="26">
        <f t="shared" si="0"/>
        <v>168</v>
      </c>
      <c r="G57" s="28"/>
    </row>
    <row r="58" s="1" customFormat="1" ht="21" customHeight="1" spans="1:7">
      <c r="A58" s="17">
        <v>54</v>
      </c>
      <c r="B58" s="19" t="s">
        <v>4619</v>
      </c>
      <c r="C58" s="19" t="s">
        <v>4564</v>
      </c>
      <c r="D58" s="19">
        <v>1.9</v>
      </c>
      <c r="E58" s="25">
        <v>75</v>
      </c>
      <c r="F58" s="26">
        <f t="shared" si="0"/>
        <v>142.5</v>
      </c>
      <c r="G58" s="28"/>
    </row>
    <row r="59" s="1" customFormat="1" ht="21" customHeight="1" spans="1:7">
      <c r="A59" s="17">
        <v>55</v>
      </c>
      <c r="B59" s="19" t="s">
        <v>4620</v>
      </c>
      <c r="C59" s="19" t="s">
        <v>4564</v>
      </c>
      <c r="D59" s="19">
        <v>2.23</v>
      </c>
      <c r="E59" s="25">
        <v>75</v>
      </c>
      <c r="F59" s="26">
        <f t="shared" si="0"/>
        <v>167.25</v>
      </c>
      <c r="G59" s="28"/>
    </row>
    <row r="60" s="1" customFormat="1" ht="21" customHeight="1" spans="1:7">
      <c r="A60" s="17">
        <v>56</v>
      </c>
      <c r="B60" s="19" t="s">
        <v>4621</v>
      </c>
      <c r="C60" s="19" t="s">
        <v>4564</v>
      </c>
      <c r="D60" s="19">
        <v>3.54</v>
      </c>
      <c r="E60" s="25">
        <v>75</v>
      </c>
      <c r="F60" s="26">
        <f t="shared" si="0"/>
        <v>265.5</v>
      </c>
      <c r="G60" s="28"/>
    </row>
    <row r="61" s="1" customFormat="1" ht="21" customHeight="1" spans="1:7">
      <c r="A61" s="17">
        <v>57</v>
      </c>
      <c r="B61" s="19" t="s">
        <v>925</v>
      </c>
      <c r="C61" s="19" t="s">
        <v>4564</v>
      </c>
      <c r="D61" s="19">
        <v>1.01</v>
      </c>
      <c r="E61" s="25">
        <v>75</v>
      </c>
      <c r="F61" s="26">
        <f t="shared" si="0"/>
        <v>75.75</v>
      </c>
      <c r="G61" s="28"/>
    </row>
    <row r="62" s="1" customFormat="1" ht="21" customHeight="1" spans="1:7">
      <c r="A62" s="17">
        <v>58</v>
      </c>
      <c r="B62" s="19" t="s">
        <v>4622</v>
      </c>
      <c r="C62" s="19" t="s">
        <v>4564</v>
      </c>
      <c r="D62" s="19">
        <v>6.89</v>
      </c>
      <c r="E62" s="25">
        <v>75</v>
      </c>
      <c r="F62" s="26">
        <f t="shared" si="0"/>
        <v>516.75</v>
      </c>
      <c r="G62" s="28"/>
    </row>
    <row r="63" s="1" customFormat="1" ht="21" customHeight="1" spans="1:7">
      <c r="A63" s="17">
        <v>59</v>
      </c>
      <c r="B63" s="19" t="s">
        <v>4623</v>
      </c>
      <c r="C63" s="19" t="s">
        <v>4564</v>
      </c>
      <c r="D63" s="19">
        <v>1.58</v>
      </c>
      <c r="E63" s="25">
        <v>75</v>
      </c>
      <c r="F63" s="26">
        <f t="shared" si="0"/>
        <v>118.5</v>
      </c>
      <c r="G63" s="28"/>
    </row>
    <row r="64" s="1" customFormat="1" ht="21" customHeight="1" spans="1:7">
      <c r="A64" s="17">
        <v>60</v>
      </c>
      <c r="B64" s="19" t="s">
        <v>4624</v>
      </c>
      <c r="C64" s="19" t="s">
        <v>4564</v>
      </c>
      <c r="D64" s="19">
        <v>2.69</v>
      </c>
      <c r="E64" s="25">
        <v>75</v>
      </c>
      <c r="F64" s="26">
        <f t="shared" si="0"/>
        <v>201.75</v>
      </c>
      <c r="G64" s="28"/>
    </row>
    <row r="65" s="1" customFormat="1" ht="21" customHeight="1" spans="1:7">
      <c r="A65" s="17">
        <v>61</v>
      </c>
      <c r="B65" s="19" t="s">
        <v>4625</v>
      </c>
      <c r="C65" s="19" t="s">
        <v>4564</v>
      </c>
      <c r="D65" s="19">
        <v>2.84</v>
      </c>
      <c r="E65" s="25">
        <v>75</v>
      </c>
      <c r="F65" s="26">
        <f t="shared" si="0"/>
        <v>213</v>
      </c>
      <c r="G65" s="28"/>
    </row>
    <row r="66" s="1" customFormat="1" ht="21" customHeight="1" spans="1:7">
      <c r="A66" s="17">
        <v>62</v>
      </c>
      <c r="B66" s="19" t="s">
        <v>4626</v>
      </c>
      <c r="C66" s="19" t="s">
        <v>4564</v>
      </c>
      <c r="D66" s="19">
        <v>1.11</v>
      </c>
      <c r="E66" s="25">
        <v>75</v>
      </c>
      <c r="F66" s="26">
        <f t="shared" si="0"/>
        <v>83.25</v>
      </c>
      <c r="G66" s="28"/>
    </row>
    <row r="67" s="1" customFormat="1" ht="21" customHeight="1" spans="1:7">
      <c r="A67" s="17">
        <v>63</v>
      </c>
      <c r="B67" s="19" t="s">
        <v>4627</v>
      </c>
      <c r="C67" s="19" t="s">
        <v>4564</v>
      </c>
      <c r="D67" s="19">
        <v>2.16</v>
      </c>
      <c r="E67" s="25">
        <v>75</v>
      </c>
      <c r="F67" s="26">
        <f t="shared" si="0"/>
        <v>162</v>
      </c>
      <c r="G67" s="28"/>
    </row>
    <row r="68" s="1" customFormat="1" ht="21" customHeight="1" spans="1:7">
      <c r="A68" s="17">
        <v>64</v>
      </c>
      <c r="B68" s="19" t="s">
        <v>4628</v>
      </c>
      <c r="C68" s="19" t="s">
        <v>4564</v>
      </c>
      <c r="D68" s="19">
        <v>2.08</v>
      </c>
      <c r="E68" s="25">
        <v>75</v>
      </c>
      <c r="F68" s="26">
        <f t="shared" si="0"/>
        <v>156</v>
      </c>
      <c r="G68" s="28"/>
    </row>
    <row r="69" s="1" customFormat="1" ht="21" customHeight="1" spans="1:7">
      <c r="A69" s="17">
        <v>65</v>
      </c>
      <c r="B69" s="19" t="s">
        <v>4629</v>
      </c>
      <c r="C69" s="19" t="s">
        <v>4564</v>
      </c>
      <c r="D69" s="19">
        <v>0.51</v>
      </c>
      <c r="E69" s="25">
        <v>75</v>
      </c>
      <c r="F69" s="26">
        <f t="shared" ref="F69:F132" si="1">D69*E69</f>
        <v>38.25</v>
      </c>
      <c r="G69" s="28"/>
    </row>
    <row r="70" s="1" customFormat="1" ht="21" customHeight="1" spans="1:7">
      <c r="A70" s="17">
        <v>66</v>
      </c>
      <c r="B70" s="19" t="s">
        <v>4630</v>
      </c>
      <c r="C70" s="19" t="s">
        <v>4564</v>
      </c>
      <c r="D70" s="19">
        <v>2.74</v>
      </c>
      <c r="E70" s="25">
        <v>75</v>
      </c>
      <c r="F70" s="26">
        <f t="shared" si="1"/>
        <v>205.5</v>
      </c>
      <c r="G70" s="29" t="s">
        <v>4631</v>
      </c>
    </row>
    <row r="71" s="1" customFormat="1" ht="21" customHeight="1" spans="1:7">
      <c r="A71" s="17">
        <v>67</v>
      </c>
      <c r="B71" s="19" t="s">
        <v>4632</v>
      </c>
      <c r="C71" s="19" t="s">
        <v>4564</v>
      </c>
      <c r="D71" s="19">
        <v>7.37</v>
      </c>
      <c r="E71" s="25">
        <v>75</v>
      </c>
      <c r="F71" s="26">
        <f t="shared" si="1"/>
        <v>552.75</v>
      </c>
      <c r="G71" s="28"/>
    </row>
    <row r="72" s="1" customFormat="1" ht="21" customHeight="1" spans="1:7">
      <c r="A72" s="17">
        <v>68</v>
      </c>
      <c r="B72" s="19" t="s">
        <v>152</v>
      </c>
      <c r="C72" s="19" t="s">
        <v>4564</v>
      </c>
      <c r="D72" s="19">
        <v>2.08</v>
      </c>
      <c r="E72" s="25">
        <v>75</v>
      </c>
      <c r="F72" s="26">
        <f t="shared" si="1"/>
        <v>156</v>
      </c>
      <c r="G72" s="28"/>
    </row>
    <row r="73" s="1" customFormat="1" ht="21" customHeight="1" spans="1:7">
      <c r="A73" s="17">
        <v>69</v>
      </c>
      <c r="B73" s="19" t="s">
        <v>4633</v>
      </c>
      <c r="C73" s="19" t="s">
        <v>4564</v>
      </c>
      <c r="D73" s="19">
        <v>3.92</v>
      </c>
      <c r="E73" s="25">
        <v>75</v>
      </c>
      <c r="F73" s="26">
        <f t="shared" si="1"/>
        <v>294</v>
      </c>
      <c r="G73" s="29" t="s">
        <v>4634</v>
      </c>
    </row>
    <row r="74" s="1" customFormat="1" ht="21" customHeight="1" spans="1:7">
      <c r="A74" s="17">
        <v>70</v>
      </c>
      <c r="B74" s="19" t="s">
        <v>4635</v>
      </c>
      <c r="C74" s="19" t="s">
        <v>4564</v>
      </c>
      <c r="D74" s="19">
        <v>4.76</v>
      </c>
      <c r="E74" s="25">
        <v>75</v>
      </c>
      <c r="F74" s="26">
        <f t="shared" si="1"/>
        <v>357</v>
      </c>
      <c r="G74" s="28"/>
    </row>
    <row r="75" s="1" customFormat="1" ht="21" customHeight="1" spans="1:7">
      <c r="A75" s="17">
        <v>71</v>
      </c>
      <c r="B75" s="19" t="s">
        <v>4636</v>
      </c>
      <c r="C75" s="19" t="s">
        <v>4564</v>
      </c>
      <c r="D75" s="19">
        <v>2.52</v>
      </c>
      <c r="E75" s="25">
        <v>75</v>
      </c>
      <c r="F75" s="26">
        <f t="shared" si="1"/>
        <v>189</v>
      </c>
      <c r="G75" s="28"/>
    </row>
    <row r="76" s="1" customFormat="1" ht="21" customHeight="1" spans="1:7">
      <c r="A76" s="17">
        <v>72</v>
      </c>
      <c r="B76" s="19" t="s">
        <v>4637</v>
      </c>
      <c r="C76" s="19" t="s">
        <v>4564</v>
      </c>
      <c r="D76" s="19">
        <v>5.29</v>
      </c>
      <c r="E76" s="25">
        <v>75</v>
      </c>
      <c r="F76" s="26">
        <f t="shared" si="1"/>
        <v>396.75</v>
      </c>
      <c r="G76" s="28"/>
    </row>
    <row r="77" s="1" customFormat="1" ht="21" customHeight="1" spans="1:7">
      <c r="A77" s="17">
        <v>73</v>
      </c>
      <c r="B77" s="19" t="s">
        <v>4638</v>
      </c>
      <c r="C77" s="19" t="s">
        <v>4564</v>
      </c>
      <c r="D77" s="19">
        <v>1.09</v>
      </c>
      <c r="E77" s="25">
        <v>75</v>
      </c>
      <c r="F77" s="26">
        <f t="shared" si="1"/>
        <v>81.75</v>
      </c>
      <c r="G77" s="28"/>
    </row>
    <row r="78" s="1" customFormat="1" ht="21" customHeight="1" spans="1:7">
      <c r="A78" s="17">
        <v>74</v>
      </c>
      <c r="B78" s="19" t="s">
        <v>4639</v>
      </c>
      <c r="C78" s="19" t="s">
        <v>4564</v>
      </c>
      <c r="D78" s="19">
        <v>2.33</v>
      </c>
      <c r="E78" s="25">
        <v>75</v>
      </c>
      <c r="F78" s="26">
        <f t="shared" si="1"/>
        <v>174.75</v>
      </c>
      <c r="G78" s="28"/>
    </row>
    <row r="79" s="1" customFormat="1" ht="21" customHeight="1" spans="1:7">
      <c r="A79" s="17">
        <v>75</v>
      </c>
      <c r="B79" s="19" t="s">
        <v>4640</v>
      </c>
      <c r="C79" s="19" t="s">
        <v>4564</v>
      </c>
      <c r="D79" s="19">
        <v>4.23</v>
      </c>
      <c r="E79" s="25">
        <v>75</v>
      </c>
      <c r="F79" s="26">
        <f t="shared" si="1"/>
        <v>317.25</v>
      </c>
      <c r="G79" s="28"/>
    </row>
    <row r="80" s="1" customFormat="1" ht="21" customHeight="1" spans="1:7">
      <c r="A80" s="17">
        <v>76</v>
      </c>
      <c r="B80" s="19" t="s">
        <v>4641</v>
      </c>
      <c r="C80" s="19" t="s">
        <v>4564</v>
      </c>
      <c r="D80" s="19">
        <v>1.77</v>
      </c>
      <c r="E80" s="25">
        <v>75</v>
      </c>
      <c r="F80" s="26">
        <f t="shared" si="1"/>
        <v>132.75</v>
      </c>
      <c r="G80" s="28"/>
    </row>
    <row r="81" s="1" customFormat="1" ht="21" customHeight="1" spans="1:7">
      <c r="A81" s="17">
        <v>77</v>
      </c>
      <c r="B81" s="19" t="s">
        <v>4587</v>
      </c>
      <c r="C81" s="19" t="s">
        <v>4564</v>
      </c>
      <c r="D81" s="19">
        <v>7.03</v>
      </c>
      <c r="E81" s="25">
        <v>75</v>
      </c>
      <c r="F81" s="26">
        <f t="shared" si="1"/>
        <v>527.25</v>
      </c>
      <c r="G81" s="29"/>
    </row>
    <row r="82" s="1" customFormat="1" ht="21" customHeight="1" spans="1:7">
      <c r="A82" s="17">
        <v>78</v>
      </c>
      <c r="B82" s="19" t="s">
        <v>4642</v>
      </c>
      <c r="C82" s="19" t="s">
        <v>4564</v>
      </c>
      <c r="D82" s="19">
        <v>3.41</v>
      </c>
      <c r="E82" s="25">
        <v>75</v>
      </c>
      <c r="F82" s="26">
        <f t="shared" si="1"/>
        <v>255.75</v>
      </c>
      <c r="G82" s="28"/>
    </row>
    <row r="83" s="1" customFormat="1" ht="21" customHeight="1" spans="1:7">
      <c r="A83" s="17">
        <v>79</v>
      </c>
      <c r="B83" s="19" t="s">
        <v>4643</v>
      </c>
      <c r="C83" s="19" t="s">
        <v>4564</v>
      </c>
      <c r="D83" s="19">
        <v>2.42</v>
      </c>
      <c r="E83" s="25">
        <v>75</v>
      </c>
      <c r="F83" s="26">
        <f t="shared" si="1"/>
        <v>181.5</v>
      </c>
      <c r="G83" s="28"/>
    </row>
    <row r="84" s="1" customFormat="1" ht="21" customHeight="1" spans="1:7">
      <c r="A84" s="17">
        <v>80</v>
      </c>
      <c r="B84" s="19" t="s">
        <v>253</v>
      </c>
      <c r="C84" s="19" t="s">
        <v>4564</v>
      </c>
      <c r="D84" s="19">
        <v>1.46</v>
      </c>
      <c r="E84" s="25">
        <v>75</v>
      </c>
      <c r="F84" s="26">
        <f t="shared" si="1"/>
        <v>109.5</v>
      </c>
      <c r="G84" s="28"/>
    </row>
    <row r="85" s="1" customFormat="1" ht="21" customHeight="1" spans="1:7">
      <c r="A85" s="17">
        <v>81</v>
      </c>
      <c r="B85" s="19" t="s">
        <v>4644</v>
      </c>
      <c r="C85" s="19" t="s">
        <v>4564</v>
      </c>
      <c r="D85" s="19">
        <v>2.32</v>
      </c>
      <c r="E85" s="25">
        <v>75</v>
      </c>
      <c r="F85" s="26">
        <f t="shared" si="1"/>
        <v>174</v>
      </c>
      <c r="G85" s="28"/>
    </row>
    <row r="86" s="1" customFormat="1" ht="21" customHeight="1" spans="1:7">
      <c r="A86" s="17">
        <v>82</v>
      </c>
      <c r="B86" s="19" t="s">
        <v>4645</v>
      </c>
      <c r="C86" s="19" t="s">
        <v>4564</v>
      </c>
      <c r="D86" s="19">
        <v>0.53</v>
      </c>
      <c r="E86" s="25">
        <v>75</v>
      </c>
      <c r="F86" s="26">
        <f t="shared" si="1"/>
        <v>39.75</v>
      </c>
      <c r="G86" s="28"/>
    </row>
    <row r="87" s="1" customFormat="1" ht="21" customHeight="1" spans="1:7">
      <c r="A87" s="17">
        <v>83</v>
      </c>
      <c r="B87" s="19" t="s">
        <v>4646</v>
      </c>
      <c r="C87" s="19" t="s">
        <v>4564</v>
      </c>
      <c r="D87" s="19">
        <v>1.12</v>
      </c>
      <c r="E87" s="25">
        <v>75</v>
      </c>
      <c r="F87" s="26">
        <f t="shared" si="1"/>
        <v>84</v>
      </c>
      <c r="G87" s="28"/>
    </row>
    <row r="88" s="1" customFormat="1" ht="21" customHeight="1" spans="1:7">
      <c r="A88" s="17">
        <v>84</v>
      </c>
      <c r="B88" s="19" t="s">
        <v>4647</v>
      </c>
      <c r="C88" s="19" t="s">
        <v>4564</v>
      </c>
      <c r="D88" s="19">
        <v>8.39</v>
      </c>
      <c r="E88" s="25">
        <v>75</v>
      </c>
      <c r="F88" s="26">
        <f t="shared" si="1"/>
        <v>629.25</v>
      </c>
      <c r="G88" s="28" t="s">
        <v>4648</v>
      </c>
    </row>
    <row r="89" s="1" customFormat="1" ht="21" customHeight="1" spans="1:7">
      <c r="A89" s="17">
        <v>85</v>
      </c>
      <c r="B89" s="19" t="s">
        <v>4649</v>
      </c>
      <c r="C89" s="19" t="s">
        <v>4564</v>
      </c>
      <c r="D89" s="19">
        <v>1.41</v>
      </c>
      <c r="E89" s="25">
        <v>75</v>
      </c>
      <c r="F89" s="26">
        <f t="shared" si="1"/>
        <v>105.75</v>
      </c>
      <c r="G89" s="28"/>
    </row>
    <row r="90" s="1" customFormat="1" ht="21" customHeight="1" spans="1:7">
      <c r="A90" s="17">
        <v>86</v>
      </c>
      <c r="B90" s="19" t="s">
        <v>4650</v>
      </c>
      <c r="C90" s="19" t="s">
        <v>4564</v>
      </c>
      <c r="D90" s="19">
        <v>0.48</v>
      </c>
      <c r="E90" s="25">
        <v>75</v>
      </c>
      <c r="F90" s="26">
        <f t="shared" si="1"/>
        <v>36</v>
      </c>
      <c r="G90" s="28"/>
    </row>
    <row r="91" s="1" customFormat="1" ht="21" customHeight="1" spans="1:7">
      <c r="A91" s="17">
        <v>87</v>
      </c>
      <c r="B91" s="19" t="s">
        <v>4651</v>
      </c>
      <c r="C91" s="19" t="s">
        <v>4564</v>
      </c>
      <c r="D91" s="19">
        <v>1</v>
      </c>
      <c r="E91" s="25">
        <v>75</v>
      </c>
      <c r="F91" s="26">
        <f t="shared" si="1"/>
        <v>75</v>
      </c>
      <c r="G91" s="28"/>
    </row>
    <row r="92" s="1" customFormat="1" ht="21" customHeight="1" spans="1:7">
      <c r="A92" s="17">
        <v>88</v>
      </c>
      <c r="B92" s="19" t="s">
        <v>4652</v>
      </c>
      <c r="C92" s="19" t="s">
        <v>4564</v>
      </c>
      <c r="D92" s="19">
        <v>2.03</v>
      </c>
      <c r="E92" s="25">
        <v>75</v>
      </c>
      <c r="F92" s="26">
        <f t="shared" si="1"/>
        <v>152.25</v>
      </c>
      <c r="G92" s="28"/>
    </row>
    <row r="93" s="1" customFormat="1" ht="21" customHeight="1" spans="1:7">
      <c r="A93" s="17">
        <v>89</v>
      </c>
      <c r="B93" s="19" t="s">
        <v>4653</v>
      </c>
      <c r="C93" s="19" t="s">
        <v>4564</v>
      </c>
      <c r="D93" s="19">
        <v>3.95</v>
      </c>
      <c r="E93" s="25">
        <v>75</v>
      </c>
      <c r="F93" s="26">
        <f t="shared" si="1"/>
        <v>296.25</v>
      </c>
      <c r="G93" s="28"/>
    </row>
    <row r="94" s="1" customFormat="1" ht="21" customHeight="1" spans="1:7">
      <c r="A94" s="17">
        <v>90</v>
      </c>
      <c r="B94" s="19" t="s">
        <v>4654</v>
      </c>
      <c r="C94" s="19" t="s">
        <v>4564</v>
      </c>
      <c r="D94" s="19">
        <v>9.33</v>
      </c>
      <c r="E94" s="25">
        <v>75</v>
      </c>
      <c r="F94" s="26">
        <f t="shared" si="1"/>
        <v>699.75</v>
      </c>
      <c r="G94" s="28"/>
    </row>
    <row r="95" s="1" customFormat="1" ht="21" customHeight="1" spans="1:7">
      <c r="A95" s="17">
        <v>91</v>
      </c>
      <c r="B95" s="19" t="s">
        <v>4655</v>
      </c>
      <c r="C95" s="19" t="s">
        <v>4564</v>
      </c>
      <c r="D95" s="19">
        <v>1.49</v>
      </c>
      <c r="E95" s="25">
        <v>75</v>
      </c>
      <c r="F95" s="26">
        <f t="shared" si="1"/>
        <v>111.75</v>
      </c>
      <c r="G95" s="28"/>
    </row>
    <row r="96" s="1" customFormat="1" ht="21" customHeight="1" spans="1:7">
      <c r="A96" s="17">
        <v>92</v>
      </c>
      <c r="B96" s="19" t="s">
        <v>4656</v>
      </c>
      <c r="C96" s="19" t="s">
        <v>4564</v>
      </c>
      <c r="D96" s="19">
        <v>3.38</v>
      </c>
      <c r="E96" s="25">
        <v>75</v>
      </c>
      <c r="F96" s="26">
        <f t="shared" si="1"/>
        <v>253.5</v>
      </c>
      <c r="G96" s="28"/>
    </row>
    <row r="97" s="1" customFormat="1" ht="21" customHeight="1" spans="1:7">
      <c r="A97" s="17">
        <v>93</v>
      </c>
      <c r="B97" s="19" t="s">
        <v>4657</v>
      </c>
      <c r="C97" s="19" t="s">
        <v>4564</v>
      </c>
      <c r="D97" s="19">
        <v>4.38</v>
      </c>
      <c r="E97" s="25">
        <v>75</v>
      </c>
      <c r="F97" s="26">
        <f t="shared" si="1"/>
        <v>328.5</v>
      </c>
      <c r="G97" s="28"/>
    </row>
    <row r="98" s="1" customFormat="1" ht="21" customHeight="1" spans="1:7">
      <c r="A98" s="17">
        <v>94</v>
      </c>
      <c r="B98" s="19" t="s">
        <v>4658</v>
      </c>
      <c r="C98" s="19" t="s">
        <v>4564</v>
      </c>
      <c r="D98" s="19">
        <v>6.87</v>
      </c>
      <c r="E98" s="25">
        <v>75</v>
      </c>
      <c r="F98" s="26">
        <f t="shared" si="1"/>
        <v>515.25</v>
      </c>
      <c r="G98" s="28"/>
    </row>
    <row r="99" s="1" customFormat="1" ht="21" customHeight="1" spans="1:7">
      <c r="A99" s="17">
        <v>95</v>
      </c>
      <c r="B99" s="19" t="s">
        <v>4659</v>
      </c>
      <c r="C99" s="19" t="s">
        <v>4564</v>
      </c>
      <c r="D99" s="19">
        <v>0.69</v>
      </c>
      <c r="E99" s="25">
        <v>75</v>
      </c>
      <c r="F99" s="26">
        <f t="shared" si="1"/>
        <v>51.75</v>
      </c>
      <c r="G99" s="28"/>
    </row>
    <row r="100" s="1" customFormat="1" ht="21" customHeight="1" spans="1:7">
      <c r="A100" s="17">
        <v>96</v>
      </c>
      <c r="B100" s="19" t="s">
        <v>4601</v>
      </c>
      <c r="C100" s="19" t="s">
        <v>4564</v>
      </c>
      <c r="D100" s="19">
        <v>4.88</v>
      </c>
      <c r="E100" s="25">
        <v>75</v>
      </c>
      <c r="F100" s="26">
        <f t="shared" si="1"/>
        <v>366</v>
      </c>
      <c r="G100" s="28"/>
    </row>
    <row r="101" s="1" customFormat="1" ht="21" customHeight="1" spans="1:7">
      <c r="A101" s="17">
        <v>97</v>
      </c>
      <c r="B101" s="19" t="s">
        <v>1796</v>
      </c>
      <c r="C101" s="19" t="s">
        <v>4564</v>
      </c>
      <c r="D101" s="19">
        <v>0.3</v>
      </c>
      <c r="E101" s="25">
        <v>75</v>
      </c>
      <c r="F101" s="26">
        <f t="shared" si="1"/>
        <v>22.5</v>
      </c>
      <c r="G101" s="28"/>
    </row>
    <row r="102" s="1" customFormat="1" ht="21" customHeight="1" spans="1:7">
      <c r="A102" s="17">
        <v>98</v>
      </c>
      <c r="B102" s="19" t="s">
        <v>4660</v>
      </c>
      <c r="C102" s="19" t="s">
        <v>4564</v>
      </c>
      <c r="D102" s="19">
        <v>5.99</v>
      </c>
      <c r="E102" s="25">
        <v>75</v>
      </c>
      <c r="F102" s="26">
        <f t="shared" si="1"/>
        <v>449.25</v>
      </c>
      <c r="G102" s="28"/>
    </row>
    <row r="103" s="1" customFormat="1" ht="21" customHeight="1" spans="1:7">
      <c r="A103" s="17">
        <v>99</v>
      </c>
      <c r="B103" s="19" t="s">
        <v>4661</v>
      </c>
      <c r="C103" s="19" t="s">
        <v>4564</v>
      </c>
      <c r="D103" s="19">
        <v>0.97</v>
      </c>
      <c r="E103" s="25">
        <v>75</v>
      </c>
      <c r="F103" s="26">
        <f t="shared" si="1"/>
        <v>72.75</v>
      </c>
      <c r="G103" s="28"/>
    </row>
    <row r="104" s="1" customFormat="1" ht="21" customHeight="1" spans="1:7">
      <c r="A104" s="17">
        <v>100</v>
      </c>
      <c r="B104" s="19" t="s">
        <v>4662</v>
      </c>
      <c r="C104" s="19" t="s">
        <v>4564</v>
      </c>
      <c r="D104" s="19">
        <v>1.9</v>
      </c>
      <c r="E104" s="25">
        <v>75</v>
      </c>
      <c r="F104" s="26">
        <f t="shared" si="1"/>
        <v>142.5</v>
      </c>
      <c r="G104" s="28"/>
    </row>
    <row r="105" s="1" customFormat="1" ht="21" customHeight="1" spans="1:7">
      <c r="A105" s="17">
        <v>101</v>
      </c>
      <c r="B105" s="19" t="s">
        <v>4663</v>
      </c>
      <c r="C105" s="19" t="s">
        <v>4564</v>
      </c>
      <c r="D105" s="19">
        <v>2.74</v>
      </c>
      <c r="E105" s="25">
        <v>75</v>
      </c>
      <c r="F105" s="26">
        <f t="shared" si="1"/>
        <v>205.5</v>
      </c>
      <c r="G105" s="28"/>
    </row>
    <row r="106" s="1" customFormat="1" ht="21" customHeight="1" spans="1:7">
      <c r="A106" s="17">
        <v>102</v>
      </c>
      <c r="B106" s="19" t="s">
        <v>4664</v>
      </c>
      <c r="C106" s="19" t="s">
        <v>4564</v>
      </c>
      <c r="D106" s="19">
        <v>2.96</v>
      </c>
      <c r="E106" s="25">
        <v>75</v>
      </c>
      <c r="F106" s="26">
        <f t="shared" si="1"/>
        <v>222</v>
      </c>
      <c r="G106" s="28"/>
    </row>
    <row r="107" s="1" customFormat="1" ht="21" customHeight="1" spans="1:7">
      <c r="A107" s="17">
        <v>103</v>
      </c>
      <c r="B107" s="19" t="s">
        <v>4665</v>
      </c>
      <c r="C107" s="19" t="s">
        <v>4564</v>
      </c>
      <c r="D107" s="19">
        <v>2.84</v>
      </c>
      <c r="E107" s="25">
        <v>75</v>
      </c>
      <c r="F107" s="26">
        <f t="shared" si="1"/>
        <v>213</v>
      </c>
      <c r="G107" s="28"/>
    </row>
    <row r="108" s="1" customFormat="1" ht="21" customHeight="1" spans="1:7">
      <c r="A108" s="17">
        <v>104</v>
      </c>
      <c r="B108" s="19" t="s">
        <v>4666</v>
      </c>
      <c r="C108" s="19" t="s">
        <v>4564</v>
      </c>
      <c r="D108" s="19">
        <v>6.12</v>
      </c>
      <c r="E108" s="25">
        <v>75</v>
      </c>
      <c r="F108" s="26">
        <f t="shared" si="1"/>
        <v>459</v>
      </c>
      <c r="G108" s="28"/>
    </row>
    <row r="109" s="1" customFormat="1" ht="21" customHeight="1" spans="1:7">
      <c r="A109" s="17">
        <v>105</v>
      </c>
      <c r="B109" s="19" t="s">
        <v>4667</v>
      </c>
      <c r="C109" s="19" t="s">
        <v>4564</v>
      </c>
      <c r="D109" s="19">
        <v>5.41</v>
      </c>
      <c r="E109" s="25">
        <v>75</v>
      </c>
      <c r="F109" s="26">
        <f t="shared" si="1"/>
        <v>405.75</v>
      </c>
      <c r="G109" s="28"/>
    </row>
    <row r="110" s="1" customFormat="1" ht="21" customHeight="1" spans="1:7">
      <c r="A110" s="17">
        <v>106</v>
      </c>
      <c r="B110" s="19" t="s">
        <v>4668</v>
      </c>
      <c r="C110" s="19" t="s">
        <v>4564</v>
      </c>
      <c r="D110" s="19">
        <v>9.15</v>
      </c>
      <c r="E110" s="25">
        <v>75</v>
      </c>
      <c r="F110" s="26">
        <f t="shared" si="1"/>
        <v>686.25</v>
      </c>
      <c r="G110" s="28"/>
    </row>
    <row r="111" s="1" customFormat="1" ht="21" customHeight="1" spans="1:7">
      <c r="A111" s="17">
        <v>107</v>
      </c>
      <c r="B111" s="19" t="s">
        <v>4669</v>
      </c>
      <c r="C111" s="19" t="s">
        <v>4564</v>
      </c>
      <c r="D111" s="19">
        <v>1.57</v>
      </c>
      <c r="E111" s="25">
        <v>75</v>
      </c>
      <c r="F111" s="26">
        <f t="shared" si="1"/>
        <v>117.75</v>
      </c>
      <c r="G111" s="28"/>
    </row>
    <row r="112" s="1" customFormat="1" ht="21" customHeight="1" spans="1:7">
      <c r="A112" s="17">
        <v>108</v>
      </c>
      <c r="B112" s="19" t="s">
        <v>4670</v>
      </c>
      <c r="C112" s="19" t="s">
        <v>4564</v>
      </c>
      <c r="D112" s="19">
        <v>2.79</v>
      </c>
      <c r="E112" s="25">
        <v>75</v>
      </c>
      <c r="F112" s="26">
        <f t="shared" si="1"/>
        <v>209.25</v>
      </c>
      <c r="G112" s="28"/>
    </row>
    <row r="113" s="1" customFormat="1" ht="21" customHeight="1" spans="1:7">
      <c r="A113" s="17">
        <v>109</v>
      </c>
      <c r="B113" s="19" t="s">
        <v>4671</v>
      </c>
      <c r="C113" s="19" t="s">
        <v>4564</v>
      </c>
      <c r="D113" s="19">
        <v>0.88</v>
      </c>
      <c r="E113" s="25">
        <v>75</v>
      </c>
      <c r="F113" s="26">
        <f t="shared" si="1"/>
        <v>66</v>
      </c>
      <c r="G113" s="28"/>
    </row>
    <row r="114" s="1" customFormat="1" ht="21" customHeight="1" spans="1:7">
      <c r="A114" s="17">
        <v>110</v>
      </c>
      <c r="B114" s="19" t="s">
        <v>4672</v>
      </c>
      <c r="C114" s="19" t="s">
        <v>4564</v>
      </c>
      <c r="D114" s="19">
        <v>4.21</v>
      </c>
      <c r="E114" s="25">
        <v>75</v>
      </c>
      <c r="F114" s="26">
        <f t="shared" si="1"/>
        <v>315.75</v>
      </c>
      <c r="G114" s="28"/>
    </row>
    <row r="115" s="1" customFormat="1" ht="21" customHeight="1" spans="1:7">
      <c r="A115" s="17">
        <v>111</v>
      </c>
      <c r="B115" s="19" t="s">
        <v>3186</v>
      </c>
      <c r="C115" s="19" t="s">
        <v>4564</v>
      </c>
      <c r="D115" s="19">
        <v>0.71</v>
      </c>
      <c r="E115" s="25">
        <v>75</v>
      </c>
      <c r="F115" s="26">
        <f t="shared" si="1"/>
        <v>53.25</v>
      </c>
      <c r="G115" s="28"/>
    </row>
    <row r="116" s="1" customFormat="1" ht="21" customHeight="1" spans="1:7">
      <c r="A116" s="17">
        <v>112</v>
      </c>
      <c r="B116" s="19" t="s">
        <v>4673</v>
      </c>
      <c r="C116" s="19" t="s">
        <v>4564</v>
      </c>
      <c r="D116" s="19">
        <v>5.94</v>
      </c>
      <c r="E116" s="25">
        <v>75</v>
      </c>
      <c r="F116" s="26">
        <f t="shared" si="1"/>
        <v>445.5</v>
      </c>
      <c r="G116" s="30"/>
    </row>
    <row r="117" s="1" customFormat="1" ht="21" customHeight="1" spans="1:7">
      <c r="A117" s="17">
        <v>113</v>
      </c>
      <c r="B117" s="19" t="s">
        <v>4674</v>
      </c>
      <c r="C117" s="19" t="s">
        <v>4564</v>
      </c>
      <c r="D117" s="19">
        <v>3.53</v>
      </c>
      <c r="E117" s="25">
        <v>75</v>
      </c>
      <c r="F117" s="26">
        <f t="shared" si="1"/>
        <v>264.75</v>
      </c>
      <c r="G117" s="28"/>
    </row>
    <row r="118" s="1" customFormat="1" ht="21" customHeight="1" spans="1:7">
      <c r="A118" s="17">
        <v>114</v>
      </c>
      <c r="B118" s="19" t="s">
        <v>4675</v>
      </c>
      <c r="C118" s="19" t="s">
        <v>4564</v>
      </c>
      <c r="D118" s="19">
        <v>3.81</v>
      </c>
      <c r="E118" s="25">
        <v>75</v>
      </c>
      <c r="F118" s="26">
        <f t="shared" si="1"/>
        <v>285.75</v>
      </c>
      <c r="G118" s="28"/>
    </row>
    <row r="119" s="1" customFormat="1" ht="21" customHeight="1" spans="1:7">
      <c r="A119" s="17">
        <v>115</v>
      </c>
      <c r="B119" s="19" t="s">
        <v>4676</v>
      </c>
      <c r="C119" s="19" t="s">
        <v>4564</v>
      </c>
      <c r="D119" s="19">
        <v>1.21</v>
      </c>
      <c r="E119" s="25">
        <v>75</v>
      </c>
      <c r="F119" s="26">
        <f t="shared" si="1"/>
        <v>90.75</v>
      </c>
      <c r="G119" s="28"/>
    </row>
    <row r="120" s="1" customFormat="1" ht="21" customHeight="1" spans="1:7">
      <c r="A120" s="17">
        <v>116</v>
      </c>
      <c r="B120" s="19" t="s">
        <v>4677</v>
      </c>
      <c r="C120" s="19" t="s">
        <v>4564</v>
      </c>
      <c r="D120" s="19">
        <v>1.27</v>
      </c>
      <c r="E120" s="25">
        <v>75</v>
      </c>
      <c r="F120" s="26">
        <f t="shared" si="1"/>
        <v>95.25</v>
      </c>
      <c r="G120" s="28"/>
    </row>
    <row r="121" s="1" customFormat="1" ht="21" customHeight="1" spans="1:7">
      <c r="A121" s="17">
        <v>117</v>
      </c>
      <c r="B121" s="19" t="s">
        <v>4678</v>
      </c>
      <c r="C121" s="19" t="s">
        <v>4564</v>
      </c>
      <c r="D121" s="19">
        <v>3.91</v>
      </c>
      <c r="E121" s="25">
        <v>75</v>
      </c>
      <c r="F121" s="26">
        <f t="shared" si="1"/>
        <v>293.25</v>
      </c>
      <c r="G121" s="28"/>
    </row>
    <row r="122" s="1" customFormat="1" ht="21" customHeight="1" spans="1:7">
      <c r="A122" s="17">
        <v>118</v>
      </c>
      <c r="B122" s="19" t="s">
        <v>4679</v>
      </c>
      <c r="C122" s="19" t="s">
        <v>4564</v>
      </c>
      <c r="D122" s="19">
        <v>9.05</v>
      </c>
      <c r="E122" s="25">
        <v>75</v>
      </c>
      <c r="F122" s="26">
        <f t="shared" si="1"/>
        <v>678.75</v>
      </c>
      <c r="G122" s="28"/>
    </row>
    <row r="123" s="1" customFormat="1" ht="21" customHeight="1" spans="1:7">
      <c r="A123" s="17">
        <v>119</v>
      </c>
      <c r="B123" s="19" t="s">
        <v>4680</v>
      </c>
      <c r="C123" s="19" t="s">
        <v>4564</v>
      </c>
      <c r="D123" s="19">
        <v>0.61</v>
      </c>
      <c r="E123" s="25">
        <v>75</v>
      </c>
      <c r="F123" s="26">
        <f t="shared" si="1"/>
        <v>45.75</v>
      </c>
      <c r="G123" s="28"/>
    </row>
    <row r="124" s="1" customFormat="1" ht="21" customHeight="1" spans="1:7">
      <c r="A124" s="17">
        <v>120</v>
      </c>
      <c r="B124" s="19" t="s">
        <v>4681</v>
      </c>
      <c r="C124" s="19" t="s">
        <v>4564</v>
      </c>
      <c r="D124" s="19">
        <v>1.71</v>
      </c>
      <c r="E124" s="25">
        <v>75</v>
      </c>
      <c r="F124" s="26">
        <f t="shared" si="1"/>
        <v>128.25</v>
      </c>
      <c r="G124" s="28"/>
    </row>
    <row r="125" s="1" customFormat="1" ht="21" customHeight="1" spans="1:7">
      <c r="A125" s="17">
        <v>121</v>
      </c>
      <c r="B125" s="19" t="s">
        <v>4682</v>
      </c>
      <c r="C125" s="19" t="s">
        <v>4564</v>
      </c>
      <c r="D125" s="19">
        <v>3.2</v>
      </c>
      <c r="E125" s="25">
        <v>75</v>
      </c>
      <c r="F125" s="26">
        <f t="shared" si="1"/>
        <v>240</v>
      </c>
      <c r="G125" s="28"/>
    </row>
    <row r="126" s="1" customFormat="1" ht="21" customHeight="1" spans="1:7">
      <c r="A126" s="17">
        <v>122</v>
      </c>
      <c r="B126" s="19" t="s">
        <v>4683</v>
      </c>
      <c r="C126" s="19" t="s">
        <v>4564</v>
      </c>
      <c r="D126" s="19">
        <v>4.71</v>
      </c>
      <c r="E126" s="25">
        <v>75</v>
      </c>
      <c r="F126" s="26">
        <f t="shared" si="1"/>
        <v>353.25</v>
      </c>
      <c r="G126" s="28"/>
    </row>
    <row r="127" s="1" customFormat="1" ht="21" customHeight="1" spans="1:7">
      <c r="A127" s="17">
        <v>123</v>
      </c>
      <c r="B127" s="19" t="s">
        <v>4684</v>
      </c>
      <c r="C127" s="19" t="s">
        <v>4564</v>
      </c>
      <c r="D127" s="19">
        <v>0.84</v>
      </c>
      <c r="E127" s="25">
        <v>75</v>
      </c>
      <c r="F127" s="26">
        <f t="shared" si="1"/>
        <v>63</v>
      </c>
      <c r="G127" s="28"/>
    </row>
    <row r="128" s="1" customFormat="1" ht="21" customHeight="1" spans="1:7">
      <c r="A128" s="17">
        <v>124</v>
      </c>
      <c r="B128" s="19" t="s">
        <v>4685</v>
      </c>
      <c r="C128" s="19" t="s">
        <v>4564</v>
      </c>
      <c r="D128" s="19">
        <v>6.9</v>
      </c>
      <c r="E128" s="25">
        <v>75</v>
      </c>
      <c r="F128" s="26">
        <f t="shared" si="1"/>
        <v>517.5</v>
      </c>
      <c r="G128" s="28"/>
    </row>
    <row r="129" s="1" customFormat="1" ht="21" customHeight="1" spans="1:7">
      <c r="A129" s="17">
        <v>125</v>
      </c>
      <c r="B129" s="19" t="s">
        <v>4686</v>
      </c>
      <c r="C129" s="19" t="s">
        <v>4687</v>
      </c>
      <c r="D129" s="19">
        <v>3.42</v>
      </c>
      <c r="E129" s="25">
        <v>75</v>
      </c>
      <c r="F129" s="26">
        <f t="shared" si="1"/>
        <v>256.5</v>
      </c>
      <c r="G129" s="28"/>
    </row>
    <row r="130" s="1" customFormat="1" ht="21" customHeight="1" spans="1:7">
      <c r="A130" s="17">
        <v>126</v>
      </c>
      <c r="B130" s="19" t="s">
        <v>4688</v>
      </c>
      <c r="C130" s="19" t="s">
        <v>4687</v>
      </c>
      <c r="D130" s="19">
        <v>2.18</v>
      </c>
      <c r="E130" s="25">
        <v>75</v>
      </c>
      <c r="F130" s="26">
        <f t="shared" si="1"/>
        <v>163.5</v>
      </c>
      <c r="G130" s="28"/>
    </row>
    <row r="131" s="1" customFormat="1" ht="21" customHeight="1" spans="1:7">
      <c r="A131" s="17">
        <v>127</v>
      </c>
      <c r="B131" s="19" t="s">
        <v>4689</v>
      </c>
      <c r="C131" s="19" t="s">
        <v>4687</v>
      </c>
      <c r="D131" s="19">
        <v>2.15</v>
      </c>
      <c r="E131" s="25">
        <v>75</v>
      </c>
      <c r="F131" s="26">
        <f t="shared" si="1"/>
        <v>161.25</v>
      </c>
      <c r="G131" s="28"/>
    </row>
    <row r="132" s="1" customFormat="1" ht="21" customHeight="1" spans="1:7">
      <c r="A132" s="17">
        <v>128</v>
      </c>
      <c r="B132" s="19" t="s">
        <v>4690</v>
      </c>
      <c r="C132" s="19" t="s">
        <v>4687</v>
      </c>
      <c r="D132" s="19">
        <v>4.01</v>
      </c>
      <c r="E132" s="25">
        <v>75</v>
      </c>
      <c r="F132" s="26">
        <f t="shared" si="1"/>
        <v>300.75</v>
      </c>
      <c r="G132" s="28"/>
    </row>
    <row r="133" s="1" customFormat="1" ht="21" customHeight="1" spans="1:7">
      <c r="A133" s="17">
        <v>129</v>
      </c>
      <c r="B133" s="19" t="s">
        <v>4691</v>
      </c>
      <c r="C133" s="19" t="s">
        <v>4687</v>
      </c>
      <c r="D133" s="19">
        <v>9.5</v>
      </c>
      <c r="E133" s="25">
        <v>75</v>
      </c>
      <c r="F133" s="26">
        <f t="shared" ref="F133:F196" si="2">D133*E133</f>
        <v>712.5</v>
      </c>
      <c r="G133" s="28"/>
    </row>
    <row r="134" s="1" customFormat="1" ht="21" customHeight="1" spans="1:7">
      <c r="A134" s="17">
        <v>130</v>
      </c>
      <c r="B134" s="19" t="s">
        <v>4692</v>
      </c>
      <c r="C134" s="19" t="s">
        <v>4687</v>
      </c>
      <c r="D134" s="19">
        <v>1.19</v>
      </c>
      <c r="E134" s="25">
        <v>75</v>
      </c>
      <c r="F134" s="26">
        <f t="shared" si="2"/>
        <v>89.25</v>
      </c>
      <c r="G134" s="28"/>
    </row>
    <row r="135" s="1" customFormat="1" ht="21" customHeight="1" spans="1:7">
      <c r="A135" s="17">
        <v>131</v>
      </c>
      <c r="B135" s="19" t="s">
        <v>4693</v>
      </c>
      <c r="C135" s="19" t="s">
        <v>4687</v>
      </c>
      <c r="D135" s="19">
        <v>1.07</v>
      </c>
      <c r="E135" s="25">
        <v>75</v>
      </c>
      <c r="F135" s="26">
        <f t="shared" si="2"/>
        <v>80.25</v>
      </c>
      <c r="G135" s="28"/>
    </row>
    <row r="136" s="1" customFormat="1" ht="21" customHeight="1" spans="1:7">
      <c r="A136" s="17">
        <v>132</v>
      </c>
      <c r="B136" s="19" t="s">
        <v>4694</v>
      </c>
      <c r="C136" s="19" t="s">
        <v>4687</v>
      </c>
      <c r="D136" s="19">
        <v>5.76</v>
      </c>
      <c r="E136" s="25">
        <v>75</v>
      </c>
      <c r="F136" s="26">
        <f t="shared" si="2"/>
        <v>432</v>
      </c>
      <c r="G136" s="28"/>
    </row>
    <row r="137" s="1" customFormat="1" ht="21" customHeight="1" spans="1:7">
      <c r="A137" s="17">
        <v>133</v>
      </c>
      <c r="B137" s="19" t="s">
        <v>994</v>
      </c>
      <c r="C137" s="19" t="s">
        <v>4687</v>
      </c>
      <c r="D137" s="19">
        <v>5.78</v>
      </c>
      <c r="E137" s="25">
        <v>75</v>
      </c>
      <c r="F137" s="26">
        <f t="shared" si="2"/>
        <v>433.5</v>
      </c>
      <c r="G137" s="28"/>
    </row>
    <row r="138" s="1" customFormat="1" ht="21" customHeight="1" spans="1:7">
      <c r="A138" s="17">
        <v>134</v>
      </c>
      <c r="B138" s="19" t="s">
        <v>4695</v>
      </c>
      <c r="C138" s="19" t="s">
        <v>4687</v>
      </c>
      <c r="D138" s="19">
        <v>2.52</v>
      </c>
      <c r="E138" s="25">
        <v>75</v>
      </c>
      <c r="F138" s="26">
        <f t="shared" si="2"/>
        <v>189</v>
      </c>
      <c r="G138" s="28"/>
    </row>
    <row r="139" s="1" customFormat="1" ht="21" customHeight="1" spans="1:7">
      <c r="A139" s="17">
        <v>135</v>
      </c>
      <c r="B139" s="19" t="s">
        <v>4696</v>
      </c>
      <c r="C139" s="19" t="s">
        <v>4687</v>
      </c>
      <c r="D139" s="19">
        <v>14.32</v>
      </c>
      <c r="E139" s="25">
        <v>75</v>
      </c>
      <c r="F139" s="26">
        <f t="shared" si="2"/>
        <v>1074</v>
      </c>
      <c r="G139" s="28"/>
    </row>
    <row r="140" s="1" customFormat="1" ht="21" customHeight="1" spans="1:7">
      <c r="A140" s="17">
        <v>136</v>
      </c>
      <c r="B140" s="19" t="s">
        <v>4697</v>
      </c>
      <c r="C140" s="19" t="s">
        <v>4687</v>
      </c>
      <c r="D140" s="19">
        <v>4.57</v>
      </c>
      <c r="E140" s="25">
        <v>75</v>
      </c>
      <c r="F140" s="26">
        <f t="shared" si="2"/>
        <v>342.75</v>
      </c>
      <c r="G140" s="28"/>
    </row>
    <row r="141" s="1" customFormat="1" ht="21" customHeight="1" spans="1:7">
      <c r="A141" s="17">
        <v>137</v>
      </c>
      <c r="B141" s="19" t="s">
        <v>4698</v>
      </c>
      <c r="C141" s="19" t="s">
        <v>4687</v>
      </c>
      <c r="D141" s="19">
        <v>2.93</v>
      </c>
      <c r="E141" s="25">
        <v>75</v>
      </c>
      <c r="F141" s="26">
        <f t="shared" si="2"/>
        <v>219.75</v>
      </c>
      <c r="G141" s="28"/>
    </row>
    <row r="142" s="1" customFormat="1" ht="21" customHeight="1" spans="1:7">
      <c r="A142" s="17">
        <v>138</v>
      </c>
      <c r="B142" s="19" t="s">
        <v>4699</v>
      </c>
      <c r="C142" s="19" t="s">
        <v>4687</v>
      </c>
      <c r="D142" s="19">
        <v>9.33</v>
      </c>
      <c r="E142" s="25">
        <v>75</v>
      </c>
      <c r="F142" s="26">
        <f t="shared" si="2"/>
        <v>699.75</v>
      </c>
      <c r="G142" s="28"/>
    </row>
    <row r="143" s="1" customFormat="1" ht="21" customHeight="1" spans="1:7">
      <c r="A143" s="17">
        <v>139</v>
      </c>
      <c r="B143" s="19" t="s">
        <v>4700</v>
      </c>
      <c r="C143" s="19" t="s">
        <v>4687</v>
      </c>
      <c r="D143" s="19">
        <v>6.46</v>
      </c>
      <c r="E143" s="25">
        <v>75</v>
      </c>
      <c r="F143" s="26">
        <f t="shared" si="2"/>
        <v>484.5</v>
      </c>
      <c r="G143" s="28"/>
    </row>
    <row r="144" s="1" customFormat="1" ht="21" customHeight="1" spans="1:7">
      <c r="A144" s="17">
        <v>140</v>
      </c>
      <c r="B144" s="19" t="s">
        <v>4701</v>
      </c>
      <c r="C144" s="19" t="s">
        <v>4687</v>
      </c>
      <c r="D144" s="19">
        <v>4.94</v>
      </c>
      <c r="E144" s="25">
        <v>75</v>
      </c>
      <c r="F144" s="26">
        <f t="shared" si="2"/>
        <v>370.5</v>
      </c>
      <c r="G144" s="28"/>
    </row>
    <row r="145" s="1" customFormat="1" ht="21" customHeight="1" spans="1:7">
      <c r="A145" s="17">
        <v>141</v>
      </c>
      <c r="B145" s="19" t="s">
        <v>4702</v>
      </c>
      <c r="C145" s="19" t="s">
        <v>4687</v>
      </c>
      <c r="D145" s="19">
        <v>4.76</v>
      </c>
      <c r="E145" s="25">
        <v>75</v>
      </c>
      <c r="F145" s="26">
        <f t="shared" si="2"/>
        <v>357</v>
      </c>
      <c r="G145" s="28"/>
    </row>
    <row r="146" s="1" customFormat="1" ht="21" customHeight="1" spans="1:7">
      <c r="A146" s="17">
        <v>142</v>
      </c>
      <c r="B146" s="19" t="s">
        <v>4703</v>
      </c>
      <c r="C146" s="19" t="s">
        <v>4687</v>
      </c>
      <c r="D146" s="19">
        <v>2.1</v>
      </c>
      <c r="E146" s="25">
        <v>75</v>
      </c>
      <c r="F146" s="26">
        <f t="shared" si="2"/>
        <v>157.5</v>
      </c>
      <c r="G146" s="28"/>
    </row>
    <row r="147" s="1" customFormat="1" ht="21" customHeight="1" spans="1:7">
      <c r="A147" s="17">
        <v>143</v>
      </c>
      <c r="B147" s="19" t="s">
        <v>4616</v>
      </c>
      <c r="C147" s="19" t="s">
        <v>4687</v>
      </c>
      <c r="D147" s="19">
        <v>7.52</v>
      </c>
      <c r="E147" s="25">
        <v>75</v>
      </c>
      <c r="F147" s="26">
        <f t="shared" si="2"/>
        <v>564</v>
      </c>
      <c r="G147" s="28"/>
    </row>
    <row r="148" s="1" customFormat="1" ht="21" customHeight="1" spans="1:7">
      <c r="A148" s="17">
        <v>144</v>
      </c>
      <c r="B148" s="19" t="s">
        <v>4704</v>
      </c>
      <c r="C148" s="19" t="s">
        <v>4687</v>
      </c>
      <c r="D148" s="19">
        <v>3.58</v>
      </c>
      <c r="E148" s="25">
        <v>75</v>
      </c>
      <c r="F148" s="26">
        <f t="shared" si="2"/>
        <v>268.5</v>
      </c>
      <c r="G148" s="28"/>
    </row>
    <row r="149" s="1" customFormat="1" ht="21" customHeight="1" spans="1:7">
      <c r="A149" s="17">
        <v>145</v>
      </c>
      <c r="B149" s="19" t="s">
        <v>4705</v>
      </c>
      <c r="C149" s="19" t="s">
        <v>4687</v>
      </c>
      <c r="D149" s="19">
        <v>1.55</v>
      </c>
      <c r="E149" s="25">
        <v>75</v>
      </c>
      <c r="F149" s="26">
        <f t="shared" si="2"/>
        <v>116.25</v>
      </c>
      <c r="G149" s="28"/>
    </row>
    <row r="150" s="1" customFormat="1" ht="21" customHeight="1" spans="1:7">
      <c r="A150" s="17">
        <v>146</v>
      </c>
      <c r="B150" s="19" t="s">
        <v>4706</v>
      </c>
      <c r="C150" s="19" t="s">
        <v>4687</v>
      </c>
      <c r="D150" s="19">
        <v>2.21</v>
      </c>
      <c r="E150" s="25">
        <v>75</v>
      </c>
      <c r="F150" s="26">
        <f t="shared" si="2"/>
        <v>165.75</v>
      </c>
      <c r="G150" s="28"/>
    </row>
    <row r="151" s="1" customFormat="1" ht="21" customHeight="1" spans="1:7">
      <c r="A151" s="17">
        <v>147</v>
      </c>
      <c r="B151" s="19" t="s">
        <v>4707</v>
      </c>
      <c r="C151" s="19" t="s">
        <v>4687</v>
      </c>
      <c r="D151" s="19">
        <v>10.96</v>
      </c>
      <c r="E151" s="25">
        <v>75</v>
      </c>
      <c r="F151" s="26">
        <f t="shared" si="2"/>
        <v>822</v>
      </c>
      <c r="G151" s="28"/>
    </row>
    <row r="152" s="1" customFormat="1" ht="21" customHeight="1" spans="1:7">
      <c r="A152" s="17">
        <v>148</v>
      </c>
      <c r="B152" s="19" t="s">
        <v>4708</v>
      </c>
      <c r="C152" s="19" t="s">
        <v>4687</v>
      </c>
      <c r="D152" s="19">
        <v>9.12</v>
      </c>
      <c r="E152" s="25">
        <v>75</v>
      </c>
      <c r="F152" s="26">
        <f t="shared" si="2"/>
        <v>684</v>
      </c>
      <c r="G152" s="28"/>
    </row>
    <row r="153" s="1" customFormat="1" ht="21" customHeight="1" spans="1:7">
      <c r="A153" s="17">
        <v>149</v>
      </c>
      <c r="B153" s="19" t="s">
        <v>4709</v>
      </c>
      <c r="C153" s="19" t="s">
        <v>4687</v>
      </c>
      <c r="D153" s="19">
        <v>0.7</v>
      </c>
      <c r="E153" s="25">
        <v>75</v>
      </c>
      <c r="F153" s="26">
        <f t="shared" si="2"/>
        <v>52.5</v>
      </c>
      <c r="G153" s="28"/>
    </row>
    <row r="154" s="1" customFormat="1" ht="21" customHeight="1" spans="1:7">
      <c r="A154" s="17">
        <v>150</v>
      </c>
      <c r="B154" s="19" t="s">
        <v>4710</v>
      </c>
      <c r="C154" s="19" t="s">
        <v>4687</v>
      </c>
      <c r="D154" s="19">
        <v>8.37</v>
      </c>
      <c r="E154" s="25">
        <v>75</v>
      </c>
      <c r="F154" s="26">
        <f t="shared" si="2"/>
        <v>627.75</v>
      </c>
      <c r="G154" s="28"/>
    </row>
    <row r="155" s="1" customFormat="1" ht="21" customHeight="1" spans="1:7">
      <c r="A155" s="17">
        <v>151</v>
      </c>
      <c r="B155" s="19" t="s">
        <v>4711</v>
      </c>
      <c r="C155" s="19" t="s">
        <v>4687</v>
      </c>
      <c r="D155" s="19">
        <v>5.61</v>
      </c>
      <c r="E155" s="25">
        <v>75</v>
      </c>
      <c r="F155" s="26">
        <f t="shared" si="2"/>
        <v>420.75</v>
      </c>
      <c r="G155" s="28"/>
    </row>
    <row r="156" s="1" customFormat="1" ht="21" customHeight="1" spans="1:7">
      <c r="A156" s="17">
        <v>152</v>
      </c>
      <c r="B156" s="19" t="s">
        <v>4712</v>
      </c>
      <c r="C156" s="19" t="s">
        <v>4687</v>
      </c>
      <c r="D156" s="19">
        <v>13.58</v>
      </c>
      <c r="E156" s="25">
        <v>75</v>
      </c>
      <c r="F156" s="26">
        <f t="shared" si="2"/>
        <v>1018.5</v>
      </c>
      <c r="G156" s="28"/>
    </row>
    <row r="157" s="1" customFormat="1" ht="21" customHeight="1" spans="1:7">
      <c r="A157" s="17">
        <v>153</v>
      </c>
      <c r="B157" s="19" t="s">
        <v>3601</v>
      </c>
      <c r="C157" s="19" t="s">
        <v>4687</v>
      </c>
      <c r="D157" s="19">
        <v>11.76</v>
      </c>
      <c r="E157" s="25">
        <v>75</v>
      </c>
      <c r="F157" s="26">
        <f t="shared" si="2"/>
        <v>882</v>
      </c>
      <c r="G157" s="28"/>
    </row>
    <row r="158" s="1" customFormat="1" ht="21" customHeight="1" spans="1:7">
      <c r="A158" s="17">
        <v>154</v>
      </c>
      <c r="B158" s="19" t="s">
        <v>4713</v>
      </c>
      <c r="C158" s="19" t="s">
        <v>4687</v>
      </c>
      <c r="D158" s="19">
        <v>15.29</v>
      </c>
      <c r="E158" s="25">
        <v>75</v>
      </c>
      <c r="F158" s="26">
        <f t="shared" si="2"/>
        <v>1146.75</v>
      </c>
      <c r="G158" s="28"/>
    </row>
    <row r="159" s="1" customFormat="1" ht="21" customHeight="1" spans="1:7">
      <c r="A159" s="17">
        <v>155</v>
      </c>
      <c r="B159" s="19" t="s">
        <v>4714</v>
      </c>
      <c r="C159" s="19" t="s">
        <v>4687</v>
      </c>
      <c r="D159" s="19">
        <v>17.18</v>
      </c>
      <c r="E159" s="25">
        <v>75</v>
      </c>
      <c r="F159" s="26">
        <f t="shared" si="2"/>
        <v>1288.5</v>
      </c>
      <c r="G159" s="28"/>
    </row>
    <row r="160" s="1" customFormat="1" ht="21" customHeight="1" spans="1:7">
      <c r="A160" s="17">
        <v>156</v>
      </c>
      <c r="B160" s="19" t="s">
        <v>4715</v>
      </c>
      <c r="C160" s="19" t="s">
        <v>4687</v>
      </c>
      <c r="D160" s="19">
        <v>2.18</v>
      </c>
      <c r="E160" s="25">
        <v>75</v>
      </c>
      <c r="F160" s="26">
        <f t="shared" si="2"/>
        <v>163.5</v>
      </c>
      <c r="G160" s="28"/>
    </row>
    <row r="161" s="1" customFormat="1" ht="21" customHeight="1" spans="1:7">
      <c r="A161" s="17">
        <v>157</v>
      </c>
      <c r="B161" s="19" t="s">
        <v>4716</v>
      </c>
      <c r="C161" s="19" t="s">
        <v>4687</v>
      </c>
      <c r="D161" s="19">
        <v>4.24</v>
      </c>
      <c r="E161" s="25">
        <v>75</v>
      </c>
      <c r="F161" s="26">
        <f t="shared" si="2"/>
        <v>318</v>
      </c>
      <c r="G161" s="28"/>
    </row>
    <row r="162" s="1" customFormat="1" ht="21" customHeight="1" spans="1:7">
      <c r="A162" s="17">
        <v>158</v>
      </c>
      <c r="B162" s="19" t="s">
        <v>4717</v>
      </c>
      <c r="C162" s="19" t="s">
        <v>4687</v>
      </c>
      <c r="D162" s="19">
        <v>8.99</v>
      </c>
      <c r="E162" s="25">
        <v>75</v>
      </c>
      <c r="F162" s="26">
        <f t="shared" si="2"/>
        <v>674.25</v>
      </c>
      <c r="G162" s="28"/>
    </row>
    <row r="163" s="1" customFormat="1" ht="21" customHeight="1" spans="1:7">
      <c r="A163" s="17">
        <v>159</v>
      </c>
      <c r="B163" s="19" t="s">
        <v>4718</v>
      </c>
      <c r="C163" s="19" t="s">
        <v>4687</v>
      </c>
      <c r="D163" s="19">
        <v>6.28</v>
      </c>
      <c r="E163" s="25">
        <v>75</v>
      </c>
      <c r="F163" s="26">
        <f t="shared" si="2"/>
        <v>471</v>
      </c>
      <c r="G163" s="28"/>
    </row>
    <row r="164" s="1" customFormat="1" ht="21" customHeight="1" spans="1:7">
      <c r="A164" s="17">
        <v>160</v>
      </c>
      <c r="B164" s="19" t="s">
        <v>4719</v>
      </c>
      <c r="C164" s="19" t="s">
        <v>4687</v>
      </c>
      <c r="D164" s="19">
        <v>5.11</v>
      </c>
      <c r="E164" s="25">
        <v>75</v>
      </c>
      <c r="F164" s="26">
        <f t="shared" si="2"/>
        <v>383.25</v>
      </c>
      <c r="G164" s="28"/>
    </row>
    <row r="165" s="1" customFormat="1" ht="36" customHeight="1" spans="1:7">
      <c r="A165" s="17">
        <v>161</v>
      </c>
      <c r="B165" s="19" t="s">
        <v>4720</v>
      </c>
      <c r="C165" s="19" t="s">
        <v>4687</v>
      </c>
      <c r="D165" s="19">
        <v>17.92</v>
      </c>
      <c r="E165" s="25">
        <v>75</v>
      </c>
      <c r="F165" s="26">
        <f t="shared" si="2"/>
        <v>1344</v>
      </c>
      <c r="G165" s="31" t="s">
        <v>4721</v>
      </c>
    </row>
    <row r="166" s="1" customFormat="1" ht="21" customHeight="1" spans="1:7">
      <c r="A166" s="17">
        <v>162</v>
      </c>
      <c r="B166" s="19" t="s">
        <v>4722</v>
      </c>
      <c r="C166" s="19" t="s">
        <v>4687</v>
      </c>
      <c r="D166" s="19">
        <v>5</v>
      </c>
      <c r="E166" s="25">
        <v>75</v>
      </c>
      <c r="F166" s="26">
        <f t="shared" si="2"/>
        <v>375</v>
      </c>
      <c r="G166" s="28"/>
    </row>
    <row r="167" s="1" customFormat="1" ht="21" customHeight="1" spans="1:7">
      <c r="A167" s="17">
        <v>163</v>
      </c>
      <c r="B167" s="19" t="s">
        <v>4723</v>
      </c>
      <c r="C167" s="19" t="s">
        <v>4687</v>
      </c>
      <c r="D167" s="19">
        <v>4.82</v>
      </c>
      <c r="E167" s="25">
        <v>75</v>
      </c>
      <c r="F167" s="26">
        <f t="shared" si="2"/>
        <v>361.5</v>
      </c>
      <c r="G167" s="28"/>
    </row>
    <row r="168" s="1" customFormat="1" ht="21" customHeight="1" spans="1:7">
      <c r="A168" s="17">
        <v>164</v>
      </c>
      <c r="B168" s="19" t="s">
        <v>4724</v>
      </c>
      <c r="C168" s="19" t="s">
        <v>4687</v>
      </c>
      <c r="D168" s="19">
        <v>7.84</v>
      </c>
      <c r="E168" s="25">
        <v>75</v>
      </c>
      <c r="F168" s="26">
        <f t="shared" si="2"/>
        <v>588</v>
      </c>
      <c r="G168" s="28"/>
    </row>
    <row r="169" s="1" customFormat="1" ht="21" customHeight="1" spans="1:7">
      <c r="A169" s="17">
        <v>165</v>
      </c>
      <c r="B169" s="19" t="s">
        <v>4725</v>
      </c>
      <c r="C169" s="19" t="s">
        <v>4687</v>
      </c>
      <c r="D169" s="19">
        <v>3.26</v>
      </c>
      <c r="E169" s="25">
        <v>75</v>
      </c>
      <c r="F169" s="26">
        <f t="shared" si="2"/>
        <v>244.5</v>
      </c>
      <c r="G169" s="28"/>
    </row>
    <row r="170" s="1" customFormat="1" ht="21" customHeight="1" spans="1:7">
      <c r="A170" s="17">
        <v>166</v>
      </c>
      <c r="B170" s="19" t="s">
        <v>4726</v>
      </c>
      <c r="C170" s="19" t="s">
        <v>4687</v>
      </c>
      <c r="D170" s="19">
        <v>6.94</v>
      </c>
      <c r="E170" s="25">
        <v>75</v>
      </c>
      <c r="F170" s="26">
        <f t="shared" si="2"/>
        <v>520.5</v>
      </c>
      <c r="G170" s="28"/>
    </row>
    <row r="171" s="1" customFormat="1" ht="21" customHeight="1" spans="1:7">
      <c r="A171" s="17">
        <v>167</v>
      </c>
      <c r="B171" s="19" t="s">
        <v>4727</v>
      </c>
      <c r="C171" s="19" t="s">
        <v>4687</v>
      </c>
      <c r="D171" s="19">
        <v>1.59</v>
      </c>
      <c r="E171" s="25">
        <v>75</v>
      </c>
      <c r="F171" s="26">
        <f t="shared" si="2"/>
        <v>119.25</v>
      </c>
      <c r="G171" s="28"/>
    </row>
    <row r="172" s="1" customFormat="1" ht="47" customHeight="1" spans="1:7">
      <c r="A172" s="17">
        <v>168</v>
      </c>
      <c r="B172" s="19" t="s">
        <v>4728</v>
      </c>
      <c r="C172" s="19" t="s">
        <v>4687</v>
      </c>
      <c r="D172" s="19">
        <v>1.24</v>
      </c>
      <c r="E172" s="25">
        <v>75</v>
      </c>
      <c r="F172" s="26">
        <f t="shared" si="2"/>
        <v>93</v>
      </c>
      <c r="G172" s="31" t="s">
        <v>4729</v>
      </c>
    </row>
    <row r="173" s="1" customFormat="1" ht="21" customHeight="1" spans="1:7">
      <c r="A173" s="17">
        <v>169</v>
      </c>
      <c r="B173" s="19" t="s">
        <v>4728</v>
      </c>
      <c r="C173" s="19" t="s">
        <v>4687</v>
      </c>
      <c r="D173" s="19">
        <v>9.9</v>
      </c>
      <c r="E173" s="25">
        <v>75</v>
      </c>
      <c r="F173" s="26">
        <f t="shared" si="2"/>
        <v>742.5</v>
      </c>
      <c r="G173" s="29"/>
    </row>
    <row r="174" s="1" customFormat="1" ht="21" customHeight="1" spans="1:7">
      <c r="A174" s="17">
        <v>170</v>
      </c>
      <c r="B174" s="19" t="s">
        <v>4730</v>
      </c>
      <c r="C174" s="19" t="s">
        <v>4687</v>
      </c>
      <c r="D174" s="19">
        <v>1.86</v>
      </c>
      <c r="E174" s="25">
        <v>75</v>
      </c>
      <c r="F174" s="26">
        <f t="shared" si="2"/>
        <v>139.5</v>
      </c>
      <c r="G174" s="28"/>
    </row>
    <row r="175" s="1" customFormat="1" ht="21" customHeight="1" spans="1:7">
      <c r="A175" s="17">
        <v>171</v>
      </c>
      <c r="B175" s="19" t="s">
        <v>4731</v>
      </c>
      <c r="C175" s="19" t="s">
        <v>4687</v>
      </c>
      <c r="D175" s="19">
        <v>3.83</v>
      </c>
      <c r="E175" s="25">
        <v>75</v>
      </c>
      <c r="F175" s="26">
        <f t="shared" si="2"/>
        <v>287.25</v>
      </c>
      <c r="G175" s="28"/>
    </row>
    <row r="176" s="1" customFormat="1" ht="21" customHeight="1" spans="1:7">
      <c r="A176" s="17">
        <v>172</v>
      </c>
      <c r="B176" s="19" t="s">
        <v>4732</v>
      </c>
      <c r="C176" s="19" t="s">
        <v>4687</v>
      </c>
      <c r="D176" s="19">
        <v>15.14</v>
      </c>
      <c r="E176" s="25">
        <v>75</v>
      </c>
      <c r="F176" s="26">
        <f t="shared" si="2"/>
        <v>1135.5</v>
      </c>
      <c r="G176" s="28"/>
    </row>
    <row r="177" s="1" customFormat="1" ht="21" customHeight="1" spans="1:7">
      <c r="A177" s="17">
        <v>173</v>
      </c>
      <c r="B177" s="19" t="s">
        <v>4733</v>
      </c>
      <c r="C177" s="19" t="s">
        <v>4687</v>
      </c>
      <c r="D177" s="19">
        <v>15.12</v>
      </c>
      <c r="E177" s="25">
        <v>75</v>
      </c>
      <c r="F177" s="26">
        <f t="shared" si="2"/>
        <v>1134</v>
      </c>
      <c r="G177" s="28"/>
    </row>
    <row r="178" s="1" customFormat="1" ht="21" customHeight="1" spans="1:7">
      <c r="A178" s="17">
        <v>174</v>
      </c>
      <c r="B178" s="19" t="s">
        <v>4734</v>
      </c>
      <c r="C178" s="19" t="s">
        <v>4687</v>
      </c>
      <c r="D178" s="19">
        <v>1.79</v>
      </c>
      <c r="E178" s="25">
        <v>75</v>
      </c>
      <c r="F178" s="26">
        <f t="shared" si="2"/>
        <v>134.25</v>
      </c>
      <c r="G178" s="28"/>
    </row>
    <row r="179" s="1" customFormat="1" ht="21" customHeight="1" spans="1:7">
      <c r="A179" s="17">
        <v>175</v>
      </c>
      <c r="B179" s="19" t="s">
        <v>4735</v>
      </c>
      <c r="C179" s="19" t="s">
        <v>4687</v>
      </c>
      <c r="D179" s="19">
        <v>10.29</v>
      </c>
      <c r="E179" s="25">
        <v>75</v>
      </c>
      <c r="F179" s="26">
        <f t="shared" si="2"/>
        <v>771.75</v>
      </c>
      <c r="G179" s="28"/>
    </row>
    <row r="180" s="1" customFormat="1" ht="21" customHeight="1" spans="1:7">
      <c r="A180" s="17">
        <v>176</v>
      </c>
      <c r="B180" s="19" t="s">
        <v>4736</v>
      </c>
      <c r="C180" s="19" t="s">
        <v>4687</v>
      </c>
      <c r="D180" s="19">
        <v>10.05</v>
      </c>
      <c r="E180" s="25">
        <v>75</v>
      </c>
      <c r="F180" s="26">
        <f t="shared" si="2"/>
        <v>753.75</v>
      </c>
      <c r="G180" s="28"/>
    </row>
    <row r="181" s="1" customFormat="1" ht="21" customHeight="1" spans="1:7">
      <c r="A181" s="17">
        <v>177</v>
      </c>
      <c r="B181" s="19" t="s">
        <v>3146</v>
      </c>
      <c r="C181" s="19" t="s">
        <v>4687</v>
      </c>
      <c r="D181" s="19">
        <v>4.24</v>
      </c>
      <c r="E181" s="25">
        <v>75</v>
      </c>
      <c r="F181" s="26">
        <f t="shared" si="2"/>
        <v>318</v>
      </c>
      <c r="G181" s="28"/>
    </row>
    <row r="182" s="1" customFormat="1" ht="21" customHeight="1" spans="1:7">
      <c r="A182" s="17">
        <v>178</v>
      </c>
      <c r="B182" s="19" t="s">
        <v>4737</v>
      </c>
      <c r="C182" s="19" t="s">
        <v>4687</v>
      </c>
      <c r="D182" s="19">
        <v>3.96</v>
      </c>
      <c r="E182" s="25">
        <v>75</v>
      </c>
      <c r="F182" s="26">
        <f t="shared" si="2"/>
        <v>297</v>
      </c>
      <c r="G182" s="28"/>
    </row>
    <row r="183" s="1" customFormat="1" ht="21" customHeight="1" spans="1:7">
      <c r="A183" s="17">
        <v>179</v>
      </c>
      <c r="B183" s="19" t="s">
        <v>4738</v>
      </c>
      <c r="C183" s="19" t="s">
        <v>4687</v>
      </c>
      <c r="D183" s="19">
        <v>5.86</v>
      </c>
      <c r="E183" s="25">
        <v>75</v>
      </c>
      <c r="F183" s="26">
        <f t="shared" si="2"/>
        <v>439.5</v>
      </c>
      <c r="G183" s="28"/>
    </row>
    <row r="184" s="1" customFormat="1" ht="21" customHeight="1" spans="1:7">
      <c r="A184" s="17">
        <v>180</v>
      </c>
      <c r="B184" s="19" t="s">
        <v>4739</v>
      </c>
      <c r="C184" s="19" t="s">
        <v>4687</v>
      </c>
      <c r="D184" s="19">
        <v>3.42</v>
      </c>
      <c r="E184" s="25">
        <v>75</v>
      </c>
      <c r="F184" s="26">
        <f t="shared" si="2"/>
        <v>256.5</v>
      </c>
      <c r="G184" s="28"/>
    </row>
    <row r="185" s="1" customFormat="1" ht="21" customHeight="1" spans="1:7">
      <c r="A185" s="17">
        <v>181</v>
      </c>
      <c r="B185" s="19" t="s">
        <v>4740</v>
      </c>
      <c r="C185" s="19" t="s">
        <v>4687</v>
      </c>
      <c r="D185" s="19">
        <v>3.69</v>
      </c>
      <c r="E185" s="25">
        <v>75</v>
      </c>
      <c r="F185" s="26">
        <f t="shared" si="2"/>
        <v>276.75</v>
      </c>
      <c r="G185" s="28"/>
    </row>
    <row r="186" s="1" customFormat="1" ht="21" customHeight="1" spans="1:7">
      <c r="A186" s="17">
        <v>182</v>
      </c>
      <c r="B186" s="19" t="s">
        <v>4741</v>
      </c>
      <c r="C186" s="19" t="s">
        <v>4687</v>
      </c>
      <c r="D186" s="19">
        <v>9.7</v>
      </c>
      <c r="E186" s="25">
        <v>75</v>
      </c>
      <c r="F186" s="26">
        <f t="shared" si="2"/>
        <v>727.5</v>
      </c>
      <c r="G186" s="28"/>
    </row>
    <row r="187" s="1" customFormat="1" ht="21" customHeight="1" spans="1:7">
      <c r="A187" s="17">
        <v>183</v>
      </c>
      <c r="B187" s="19" t="s">
        <v>4742</v>
      </c>
      <c r="C187" s="19" t="s">
        <v>4687</v>
      </c>
      <c r="D187" s="19">
        <v>4.73</v>
      </c>
      <c r="E187" s="25">
        <v>75</v>
      </c>
      <c r="F187" s="26">
        <f t="shared" si="2"/>
        <v>354.75</v>
      </c>
      <c r="G187" s="28"/>
    </row>
    <row r="188" s="1" customFormat="1" ht="21" customHeight="1" spans="1:7">
      <c r="A188" s="17">
        <v>184</v>
      </c>
      <c r="B188" s="19" t="s">
        <v>4743</v>
      </c>
      <c r="C188" s="19" t="s">
        <v>4687</v>
      </c>
      <c r="D188" s="19">
        <v>12.16</v>
      </c>
      <c r="E188" s="25">
        <v>75</v>
      </c>
      <c r="F188" s="26">
        <f t="shared" si="2"/>
        <v>912</v>
      </c>
      <c r="G188" s="28"/>
    </row>
    <row r="189" s="1" customFormat="1" ht="21" customHeight="1" spans="1:7">
      <c r="A189" s="17">
        <v>185</v>
      </c>
      <c r="B189" s="19" t="s">
        <v>4744</v>
      </c>
      <c r="C189" s="19" t="s">
        <v>4687</v>
      </c>
      <c r="D189" s="19">
        <v>8.22</v>
      </c>
      <c r="E189" s="25">
        <v>75</v>
      </c>
      <c r="F189" s="26">
        <f t="shared" si="2"/>
        <v>616.5</v>
      </c>
      <c r="G189" s="28"/>
    </row>
    <row r="190" s="1" customFormat="1" ht="21" customHeight="1" spans="1:7">
      <c r="A190" s="17">
        <v>186</v>
      </c>
      <c r="B190" s="19" t="s">
        <v>4745</v>
      </c>
      <c r="C190" s="19" t="s">
        <v>4687</v>
      </c>
      <c r="D190" s="19">
        <v>4.01</v>
      </c>
      <c r="E190" s="25">
        <v>75</v>
      </c>
      <c r="F190" s="26">
        <f t="shared" si="2"/>
        <v>300.75</v>
      </c>
      <c r="G190" s="28"/>
    </row>
    <row r="191" s="1" customFormat="1" ht="21" customHeight="1" spans="1:7">
      <c r="A191" s="17">
        <v>187</v>
      </c>
      <c r="B191" s="19" t="s">
        <v>4746</v>
      </c>
      <c r="C191" s="19" t="s">
        <v>4687</v>
      </c>
      <c r="D191" s="19">
        <v>22.64</v>
      </c>
      <c r="E191" s="25">
        <v>75</v>
      </c>
      <c r="F191" s="26">
        <f t="shared" si="2"/>
        <v>1698</v>
      </c>
      <c r="G191" s="28"/>
    </row>
    <row r="192" s="1" customFormat="1" ht="21" customHeight="1" spans="1:7">
      <c r="A192" s="17">
        <v>188</v>
      </c>
      <c r="B192" s="19" t="s">
        <v>4747</v>
      </c>
      <c r="C192" s="19" t="s">
        <v>4687</v>
      </c>
      <c r="D192" s="19">
        <v>1.84</v>
      </c>
      <c r="E192" s="25">
        <v>75</v>
      </c>
      <c r="F192" s="26">
        <f t="shared" si="2"/>
        <v>138</v>
      </c>
      <c r="G192" s="28"/>
    </row>
    <row r="193" s="1" customFormat="1" ht="21" customHeight="1" spans="1:7">
      <c r="A193" s="17">
        <v>189</v>
      </c>
      <c r="B193" s="19" t="s">
        <v>4748</v>
      </c>
      <c r="C193" s="19" t="s">
        <v>4687</v>
      </c>
      <c r="D193" s="19">
        <v>3.21</v>
      </c>
      <c r="E193" s="25">
        <v>75</v>
      </c>
      <c r="F193" s="26">
        <f t="shared" si="2"/>
        <v>240.75</v>
      </c>
      <c r="G193" s="28"/>
    </row>
    <row r="194" s="1" customFormat="1" ht="21" customHeight="1" spans="1:7">
      <c r="A194" s="17">
        <v>190</v>
      </c>
      <c r="B194" s="19" t="s">
        <v>4749</v>
      </c>
      <c r="C194" s="19" t="s">
        <v>4687</v>
      </c>
      <c r="D194" s="19">
        <v>19.85</v>
      </c>
      <c r="E194" s="25">
        <v>75</v>
      </c>
      <c r="F194" s="26">
        <f t="shared" si="2"/>
        <v>1488.75</v>
      </c>
      <c r="G194" s="28"/>
    </row>
    <row r="195" s="1" customFormat="1" ht="21" customHeight="1" spans="1:7">
      <c r="A195" s="17">
        <v>191</v>
      </c>
      <c r="B195" s="19" t="s">
        <v>4750</v>
      </c>
      <c r="C195" s="19" t="s">
        <v>4687</v>
      </c>
      <c r="D195" s="19">
        <v>1.17</v>
      </c>
      <c r="E195" s="25">
        <v>75</v>
      </c>
      <c r="F195" s="26">
        <f t="shared" si="2"/>
        <v>87.75</v>
      </c>
      <c r="G195" s="28"/>
    </row>
    <row r="196" s="1" customFormat="1" ht="21" customHeight="1" spans="1:7">
      <c r="A196" s="17">
        <v>192</v>
      </c>
      <c r="B196" s="19" t="s">
        <v>4751</v>
      </c>
      <c r="C196" s="19" t="s">
        <v>4687</v>
      </c>
      <c r="D196" s="19">
        <v>8.28</v>
      </c>
      <c r="E196" s="25">
        <v>75</v>
      </c>
      <c r="F196" s="26">
        <f t="shared" si="2"/>
        <v>621</v>
      </c>
      <c r="G196" s="28"/>
    </row>
    <row r="197" s="1" customFormat="1" ht="21" customHeight="1" spans="1:7">
      <c r="A197" s="17">
        <v>193</v>
      </c>
      <c r="B197" s="19" t="s">
        <v>4752</v>
      </c>
      <c r="C197" s="19" t="s">
        <v>4687</v>
      </c>
      <c r="D197" s="19">
        <v>4.96</v>
      </c>
      <c r="E197" s="25">
        <v>75</v>
      </c>
      <c r="F197" s="26">
        <f t="shared" ref="F197:F260" si="3">D197*E197</f>
        <v>372</v>
      </c>
      <c r="G197" s="28"/>
    </row>
    <row r="198" s="1" customFormat="1" ht="21" customHeight="1" spans="1:7">
      <c r="A198" s="17">
        <v>194</v>
      </c>
      <c r="B198" s="19" t="s">
        <v>4753</v>
      </c>
      <c r="C198" s="19" t="s">
        <v>4687</v>
      </c>
      <c r="D198" s="19">
        <v>2.47</v>
      </c>
      <c r="E198" s="25">
        <v>75</v>
      </c>
      <c r="F198" s="26">
        <f t="shared" si="3"/>
        <v>185.25</v>
      </c>
      <c r="G198" s="28"/>
    </row>
    <row r="199" s="1" customFormat="1" ht="21" customHeight="1" spans="1:7">
      <c r="A199" s="17">
        <v>195</v>
      </c>
      <c r="B199" s="19" t="s">
        <v>4754</v>
      </c>
      <c r="C199" s="19" t="s">
        <v>4687</v>
      </c>
      <c r="D199" s="19">
        <v>2.14</v>
      </c>
      <c r="E199" s="25">
        <v>75</v>
      </c>
      <c r="F199" s="26">
        <f t="shared" si="3"/>
        <v>160.5</v>
      </c>
      <c r="G199" s="28"/>
    </row>
    <row r="200" s="1" customFormat="1" ht="21" customHeight="1" spans="1:7">
      <c r="A200" s="17">
        <v>196</v>
      </c>
      <c r="B200" s="19" t="s">
        <v>4755</v>
      </c>
      <c r="C200" s="19" t="s">
        <v>4687</v>
      </c>
      <c r="D200" s="19">
        <v>3.59</v>
      </c>
      <c r="E200" s="25">
        <v>75</v>
      </c>
      <c r="F200" s="26">
        <f t="shared" si="3"/>
        <v>269.25</v>
      </c>
      <c r="G200" s="28"/>
    </row>
    <row r="201" s="1" customFormat="1" ht="21" customHeight="1" spans="1:7">
      <c r="A201" s="17">
        <v>197</v>
      </c>
      <c r="B201" s="19" t="s">
        <v>4756</v>
      </c>
      <c r="C201" s="19" t="s">
        <v>4687</v>
      </c>
      <c r="D201" s="19">
        <v>4.81</v>
      </c>
      <c r="E201" s="25">
        <v>75</v>
      </c>
      <c r="F201" s="26">
        <f t="shared" si="3"/>
        <v>360.75</v>
      </c>
      <c r="G201" s="28"/>
    </row>
    <row r="202" s="1" customFormat="1" ht="21" customHeight="1" spans="1:7">
      <c r="A202" s="17">
        <v>198</v>
      </c>
      <c r="B202" s="19" t="s">
        <v>4757</v>
      </c>
      <c r="C202" s="19" t="s">
        <v>4687</v>
      </c>
      <c r="D202" s="19">
        <v>9.88</v>
      </c>
      <c r="E202" s="25">
        <v>75</v>
      </c>
      <c r="F202" s="26">
        <f t="shared" si="3"/>
        <v>741</v>
      </c>
      <c r="G202" s="28"/>
    </row>
    <row r="203" s="1" customFormat="1" ht="21" customHeight="1" spans="1:7">
      <c r="A203" s="17">
        <v>199</v>
      </c>
      <c r="B203" s="19" t="s">
        <v>4758</v>
      </c>
      <c r="C203" s="19" t="s">
        <v>4687</v>
      </c>
      <c r="D203" s="19">
        <v>11</v>
      </c>
      <c r="E203" s="25">
        <v>75</v>
      </c>
      <c r="F203" s="26">
        <f t="shared" si="3"/>
        <v>825</v>
      </c>
      <c r="G203" s="28"/>
    </row>
    <row r="204" s="1" customFormat="1" ht="21" customHeight="1" spans="1:7">
      <c r="A204" s="17">
        <v>200</v>
      </c>
      <c r="B204" s="19" t="s">
        <v>4682</v>
      </c>
      <c r="C204" s="19" t="s">
        <v>4687</v>
      </c>
      <c r="D204" s="19">
        <v>5.54</v>
      </c>
      <c r="E204" s="25">
        <v>75</v>
      </c>
      <c r="F204" s="26">
        <f t="shared" si="3"/>
        <v>415.5</v>
      </c>
      <c r="G204" s="28"/>
    </row>
    <row r="205" s="1" customFormat="1" ht="21" customHeight="1" spans="1:7">
      <c r="A205" s="17">
        <v>201</v>
      </c>
      <c r="B205" s="19" t="s">
        <v>4759</v>
      </c>
      <c r="C205" s="19" t="s">
        <v>4687</v>
      </c>
      <c r="D205" s="19">
        <v>16.98</v>
      </c>
      <c r="E205" s="25">
        <v>75</v>
      </c>
      <c r="F205" s="26">
        <f t="shared" si="3"/>
        <v>1273.5</v>
      </c>
      <c r="G205" s="28"/>
    </row>
    <row r="206" s="1" customFormat="1" ht="21" customHeight="1" spans="1:7">
      <c r="A206" s="17">
        <v>202</v>
      </c>
      <c r="B206" s="19" t="s">
        <v>4760</v>
      </c>
      <c r="C206" s="19" t="s">
        <v>4687</v>
      </c>
      <c r="D206" s="19">
        <v>4.46</v>
      </c>
      <c r="E206" s="25">
        <v>75</v>
      </c>
      <c r="F206" s="26">
        <f t="shared" si="3"/>
        <v>334.5</v>
      </c>
      <c r="G206" s="28"/>
    </row>
    <row r="207" s="1" customFormat="1" ht="21" customHeight="1" spans="1:7">
      <c r="A207" s="17">
        <v>203</v>
      </c>
      <c r="B207" s="19" t="s">
        <v>4761</v>
      </c>
      <c r="C207" s="19" t="s">
        <v>4687</v>
      </c>
      <c r="D207" s="19">
        <v>5.71</v>
      </c>
      <c r="E207" s="25">
        <v>75</v>
      </c>
      <c r="F207" s="26">
        <f t="shared" si="3"/>
        <v>428.25</v>
      </c>
      <c r="G207" s="28"/>
    </row>
    <row r="208" s="1" customFormat="1" ht="21" customHeight="1" spans="1:7">
      <c r="A208" s="17">
        <v>204</v>
      </c>
      <c r="B208" s="19" t="s">
        <v>4762</v>
      </c>
      <c r="C208" s="19" t="s">
        <v>4687</v>
      </c>
      <c r="D208" s="19">
        <v>8.73</v>
      </c>
      <c r="E208" s="25">
        <v>75</v>
      </c>
      <c r="F208" s="26">
        <f t="shared" si="3"/>
        <v>654.75</v>
      </c>
      <c r="G208" s="28"/>
    </row>
    <row r="209" s="1" customFormat="1" ht="21" customHeight="1" spans="1:7">
      <c r="A209" s="17">
        <v>205</v>
      </c>
      <c r="B209" s="19" t="s">
        <v>4763</v>
      </c>
      <c r="C209" s="19" t="s">
        <v>4687</v>
      </c>
      <c r="D209" s="19">
        <v>4.78</v>
      </c>
      <c r="E209" s="25">
        <v>75</v>
      </c>
      <c r="F209" s="26">
        <f t="shared" si="3"/>
        <v>358.5</v>
      </c>
      <c r="G209" s="28"/>
    </row>
    <row r="210" s="1" customFormat="1" ht="21" customHeight="1" spans="1:7">
      <c r="A210" s="17">
        <v>206</v>
      </c>
      <c r="B210" s="19" t="s">
        <v>4764</v>
      </c>
      <c r="C210" s="19" t="s">
        <v>4687</v>
      </c>
      <c r="D210" s="19">
        <v>1.39</v>
      </c>
      <c r="E210" s="25">
        <v>75</v>
      </c>
      <c r="F210" s="26">
        <f t="shared" si="3"/>
        <v>104.25</v>
      </c>
      <c r="G210" s="28"/>
    </row>
    <row r="211" s="1" customFormat="1" ht="21" customHeight="1" spans="1:7">
      <c r="A211" s="17">
        <v>207</v>
      </c>
      <c r="B211" s="19" t="s">
        <v>4765</v>
      </c>
      <c r="C211" s="19" t="s">
        <v>4687</v>
      </c>
      <c r="D211" s="19">
        <v>7.94</v>
      </c>
      <c r="E211" s="25">
        <v>75</v>
      </c>
      <c r="F211" s="26">
        <f t="shared" si="3"/>
        <v>595.5</v>
      </c>
      <c r="G211" s="28"/>
    </row>
    <row r="212" s="1" customFormat="1" ht="21" customHeight="1" spans="1:7">
      <c r="A212" s="17">
        <v>208</v>
      </c>
      <c r="B212" s="19" t="s">
        <v>4766</v>
      </c>
      <c r="C212" s="19" t="s">
        <v>4687</v>
      </c>
      <c r="D212" s="19">
        <v>7.76</v>
      </c>
      <c r="E212" s="25">
        <v>75</v>
      </c>
      <c r="F212" s="26">
        <f t="shared" si="3"/>
        <v>582</v>
      </c>
      <c r="G212" s="28"/>
    </row>
    <row r="213" s="1" customFormat="1" ht="21" customHeight="1" spans="1:7">
      <c r="A213" s="17">
        <v>209</v>
      </c>
      <c r="B213" s="19" t="s">
        <v>4767</v>
      </c>
      <c r="C213" s="19" t="s">
        <v>4687</v>
      </c>
      <c r="D213" s="19">
        <v>2.64</v>
      </c>
      <c r="E213" s="25">
        <v>75</v>
      </c>
      <c r="F213" s="26">
        <f t="shared" si="3"/>
        <v>198</v>
      </c>
      <c r="G213" s="28"/>
    </row>
    <row r="214" s="1" customFormat="1" ht="21" customHeight="1" spans="1:7">
      <c r="A214" s="17">
        <v>210</v>
      </c>
      <c r="B214" s="19" t="s">
        <v>4768</v>
      </c>
      <c r="C214" s="19" t="s">
        <v>4687</v>
      </c>
      <c r="D214" s="19">
        <v>2.2</v>
      </c>
      <c r="E214" s="25">
        <v>75</v>
      </c>
      <c r="F214" s="26">
        <f t="shared" si="3"/>
        <v>165</v>
      </c>
      <c r="G214" s="28"/>
    </row>
    <row r="215" s="1" customFormat="1" ht="21" customHeight="1" spans="1:7">
      <c r="A215" s="17">
        <v>211</v>
      </c>
      <c r="B215" s="19" t="s">
        <v>4769</v>
      </c>
      <c r="C215" s="19" t="s">
        <v>4687</v>
      </c>
      <c r="D215" s="19">
        <v>6.28</v>
      </c>
      <c r="E215" s="25">
        <v>75</v>
      </c>
      <c r="F215" s="26">
        <f t="shared" si="3"/>
        <v>471</v>
      </c>
      <c r="G215" s="28"/>
    </row>
    <row r="216" s="1" customFormat="1" ht="21" customHeight="1" spans="1:7">
      <c r="A216" s="17">
        <v>212</v>
      </c>
      <c r="B216" s="19" t="s">
        <v>4770</v>
      </c>
      <c r="C216" s="19" t="s">
        <v>4687</v>
      </c>
      <c r="D216" s="19">
        <v>5.07</v>
      </c>
      <c r="E216" s="25">
        <v>75</v>
      </c>
      <c r="F216" s="26">
        <f t="shared" si="3"/>
        <v>380.25</v>
      </c>
      <c r="G216" s="28"/>
    </row>
    <row r="217" s="1" customFormat="1" ht="21" customHeight="1" spans="1:7">
      <c r="A217" s="17">
        <v>213</v>
      </c>
      <c r="B217" s="19" t="s">
        <v>4771</v>
      </c>
      <c r="C217" s="19" t="s">
        <v>4687</v>
      </c>
      <c r="D217" s="19">
        <v>4.18</v>
      </c>
      <c r="E217" s="25">
        <v>75</v>
      </c>
      <c r="F217" s="26">
        <f t="shared" si="3"/>
        <v>313.5</v>
      </c>
      <c r="G217" s="28"/>
    </row>
    <row r="218" s="1" customFormat="1" ht="21" customHeight="1" spans="1:7">
      <c r="A218" s="17">
        <v>214</v>
      </c>
      <c r="B218" s="19" t="s">
        <v>4772</v>
      </c>
      <c r="C218" s="19" t="s">
        <v>4687</v>
      </c>
      <c r="D218" s="19">
        <v>2.06</v>
      </c>
      <c r="E218" s="25">
        <v>75</v>
      </c>
      <c r="F218" s="26">
        <f t="shared" si="3"/>
        <v>154.5</v>
      </c>
      <c r="G218" s="28"/>
    </row>
    <row r="219" s="1" customFormat="1" ht="21" customHeight="1" spans="1:7">
      <c r="A219" s="17">
        <v>215</v>
      </c>
      <c r="B219" s="19" t="s">
        <v>4773</v>
      </c>
      <c r="C219" s="19" t="s">
        <v>4687</v>
      </c>
      <c r="D219" s="19">
        <v>10.7</v>
      </c>
      <c r="E219" s="25">
        <v>75</v>
      </c>
      <c r="F219" s="26">
        <f t="shared" si="3"/>
        <v>802.5</v>
      </c>
      <c r="G219" s="28"/>
    </row>
    <row r="220" s="1" customFormat="1" ht="21" customHeight="1" spans="1:7">
      <c r="A220" s="17">
        <v>216</v>
      </c>
      <c r="B220" s="19" t="s">
        <v>4774</v>
      </c>
      <c r="C220" s="19" t="s">
        <v>4687</v>
      </c>
      <c r="D220" s="19">
        <v>2.28</v>
      </c>
      <c r="E220" s="25">
        <v>75</v>
      </c>
      <c r="F220" s="26">
        <f t="shared" si="3"/>
        <v>171</v>
      </c>
      <c r="G220" s="28"/>
    </row>
    <row r="221" s="1" customFormat="1" ht="21" customHeight="1" spans="1:7">
      <c r="A221" s="17">
        <v>217</v>
      </c>
      <c r="B221" s="19" t="s">
        <v>4775</v>
      </c>
      <c r="C221" s="19" t="s">
        <v>4687</v>
      </c>
      <c r="D221" s="19">
        <v>3.81</v>
      </c>
      <c r="E221" s="25">
        <v>75</v>
      </c>
      <c r="F221" s="26">
        <f t="shared" si="3"/>
        <v>285.75</v>
      </c>
      <c r="G221" s="28"/>
    </row>
    <row r="222" s="1" customFormat="1" ht="21" customHeight="1" spans="1:7">
      <c r="A222" s="17">
        <v>218</v>
      </c>
      <c r="B222" s="19" t="s">
        <v>4776</v>
      </c>
      <c r="C222" s="19" t="s">
        <v>4687</v>
      </c>
      <c r="D222" s="19">
        <v>7</v>
      </c>
      <c r="E222" s="25">
        <v>75</v>
      </c>
      <c r="F222" s="26">
        <f t="shared" si="3"/>
        <v>525</v>
      </c>
      <c r="G222" s="28"/>
    </row>
    <row r="223" s="1" customFormat="1" ht="21" customHeight="1" spans="1:7">
      <c r="A223" s="17">
        <v>219</v>
      </c>
      <c r="B223" s="19" t="s">
        <v>4777</v>
      </c>
      <c r="C223" s="19" t="s">
        <v>4687</v>
      </c>
      <c r="D223" s="19">
        <v>9.38</v>
      </c>
      <c r="E223" s="25">
        <v>75</v>
      </c>
      <c r="F223" s="26">
        <f t="shared" si="3"/>
        <v>703.5</v>
      </c>
      <c r="G223" s="28"/>
    </row>
    <row r="224" s="1" customFormat="1" ht="21" customHeight="1" spans="1:7">
      <c r="A224" s="17">
        <v>220</v>
      </c>
      <c r="B224" s="19" t="s">
        <v>4778</v>
      </c>
      <c r="C224" s="19" t="s">
        <v>4687</v>
      </c>
      <c r="D224" s="19">
        <v>5.01</v>
      </c>
      <c r="E224" s="25">
        <v>75</v>
      </c>
      <c r="F224" s="26">
        <f t="shared" si="3"/>
        <v>375.75</v>
      </c>
      <c r="G224" s="28"/>
    </row>
    <row r="225" s="1" customFormat="1" ht="21" customHeight="1" spans="1:7">
      <c r="A225" s="17">
        <v>221</v>
      </c>
      <c r="B225" s="19" t="s">
        <v>4779</v>
      </c>
      <c r="C225" s="19" t="s">
        <v>4687</v>
      </c>
      <c r="D225" s="19">
        <v>2.9</v>
      </c>
      <c r="E225" s="25">
        <v>75</v>
      </c>
      <c r="F225" s="26">
        <f t="shared" si="3"/>
        <v>217.5</v>
      </c>
      <c r="G225" s="28"/>
    </row>
    <row r="226" s="1" customFormat="1" ht="21" customHeight="1" spans="1:7">
      <c r="A226" s="17">
        <v>222</v>
      </c>
      <c r="B226" s="19" t="s">
        <v>4780</v>
      </c>
      <c r="C226" s="19" t="s">
        <v>4687</v>
      </c>
      <c r="D226" s="19">
        <v>2.91</v>
      </c>
      <c r="E226" s="25">
        <v>75</v>
      </c>
      <c r="F226" s="26">
        <f t="shared" si="3"/>
        <v>218.25</v>
      </c>
      <c r="G226" s="28"/>
    </row>
    <row r="227" s="1" customFormat="1" ht="21" customHeight="1" spans="1:7">
      <c r="A227" s="17">
        <v>223</v>
      </c>
      <c r="B227" s="19" t="s">
        <v>4781</v>
      </c>
      <c r="C227" s="19" t="s">
        <v>4687</v>
      </c>
      <c r="D227" s="19">
        <v>10.96</v>
      </c>
      <c r="E227" s="25">
        <v>75</v>
      </c>
      <c r="F227" s="26">
        <f t="shared" si="3"/>
        <v>822</v>
      </c>
      <c r="G227" s="28"/>
    </row>
    <row r="228" s="1" customFormat="1" ht="21" customHeight="1" spans="1:7">
      <c r="A228" s="17">
        <v>224</v>
      </c>
      <c r="B228" s="19" t="s">
        <v>4782</v>
      </c>
      <c r="C228" s="19" t="s">
        <v>4687</v>
      </c>
      <c r="D228" s="19">
        <v>0.86</v>
      </c>
      <c r="E228" s="25">
        <v>75</v>
      </c>
      <c r="F228" s="26">
        <f t="shared" si="3"/>
        <v>64.5</v>
      </c>
      <c r="G228" s="28"/>
    </row>
    <row r="229" s="1" customFormat="1" ht="21" customHeight="1" spans="1:7">
      <c r="A229" s="17">
        <v>225</v>
      </c>
      <c r="B229" s="19" t="s">
        <v>4783</v>
      </c>
      <c r="C229" s="19" t="s">
        <v>4687</v>
      </c>
      <c r="D229" s="19">
        <v>4.08</v>
      </c>
      <c r="E229" s="25">
        <v>75</v>
      </c>
      <c r="F229" s="26">
        <f t="shared" si="3"/>
        <v>306</v>
      </c>
      <c r="G229" s="28"/>
    </row>
    <row r="230" s="1" customFormat="1" ht="21" customHeight="1" spans="1:7">
      <c r="A230" s="17">
        <v>226</v>
      </c>
      <c r="B230" s="19" t="s">
        <v>3332</v>
      </c>
      <c r="C230" s="19" t="s">
        <v>4687</v>
      </c>
      <c r="D230" s="19">
        <v>6.08</v>
      </c>
      <c r="E230" s="25">
        <v>75</v>
      </c>
      <c r="F230" s="26">
        <f t="shared" si="3"/>
        <v>456</v>
      </c>
      <c r="G230" s="28"/>
    </row>
    <row r="231" s="1" customFormat="1" ht="21" customHeight="1" spans="1:7">
      <c r="A231" s="17">
        <v>227</v>
      </c>
      <c r="B231" s="19" t="s">
        <v>4784</v>
      </c>
      <c r="C231" s="19" t="s">
        <v>4687</v>
      </c>
      <c r="D231" s="19">
        <v>7.18</v>
      </c>
      <c r="E231" s="25">
        <v>75</v>
      </c>
      <c r="F231" s="26">
        <f t="shared" si="3"/>
        <v>538.5</v>
      </c>
      <c r="G231" s="28"/>
    </row>
    <row r="232" s="1" customFormat="1" ht="21" customHeight="1" spans="1:7">
      <c r="A232" s="17">
        <v>228</v>
      </c>
      <c r="B232" s="19" t="s">
        <v>4785</v>
      </c>
      <c r="C232" s="19" t="s">
        <v>4687</v>
      </c>
      <c r="D232" s="19">
        <v>2.89</v>
      </c>
      <c r="E232" s="25">
        <v>75</v>
      </c>
      <c r="F232" s="26">
        <f t="shared" si="3"/>
        <v>216.75</v>
      </c>
      <c r="G232" s="28"/>
    </row>
    <row r="233" s="1" customFormat="1" ht="21" customHeight="1" spans="1:7">
      <c r="A233" s="17">
        <v>229</v>
      </c>
      <c r="B233" s="19" t="s">
        <v>4786</v>
      </c>
      <c r="C233" s="19" t="s">
        <v>4687</v>
      </c>
      <c r="D233" s="19">
        <v>2.36</v>
      </c>
      <c r="E233" s="25">
        <v>75</v>
      </c>
      <c r="F233" s="26">
        <f t="shared" si="3"/>
        <v>177</v>
      </c>
      <c r="G233" s="28"/>
    </row>
    <row r="234" s="1" customFormat="1" ht="21" customHeight="1" spans="1:7">
      <c r="A234" s="17">
        <v>230</v>
      </c>
      <c r="B234" s="19" t="s">
        <v>4787</v>
      </c>
      <c r="C234" s="19" t="s">
        <v>4788</v>
      </c>
      <c r="D234" s="19">
        <v>2.6</v>
      </c>
      <c r="E234" s="25">
        <v>75</v>
      </c>
      <c r="F234" s="26">
        <f t="shared" si="3"/>
        <v>195</v>
      </c>
      <c r="G234" s="28"/>
    </row>
    <row r="235" s="1" customFormat="1" ht="21" customHeight="1" spans="1:7">
      <c r="A235" s="17">
        <v>231</v>
      </c>
      <c r="B235" s="19" t="s">
        <v>4789</v>
      </c>
      <c r="C235" s="19" t="s">
        <v>4788</v>
      </c>
      <c r="D235" s="19">
        <v>7.68</v>
      </c>
      <c r="E235" s="25">
        <v>75</v>
      </c>
      <c r="F235" s="26">
        <f t="shared" si="3"/>
        <v>576</v>
      </c>
      <c r="G235" s="28"/>
    </row>
    <row r="236" s="1" customFormat="1" ht="21" customHeight="1" spans="1:7">
      <c r="A236" s="17">
        <v>232</v>
      </c>
      <c r="B236" s="19" t="s">
        <v>4790</v>
      </c>
      <c r="C236" s="19" t="s">
        <v>4788</v>
      </c>
      <c r="D236" s="19">
        <v>5.93</v>
      </c>
      <c r="E236" s="25">
        <v>75</v>
      </c>
      <c r="F236" s="26">
        <f t="shared" si="3"/>
        <v>444.75</v>
      </c>
      <c r="G236" s="28"/>
    </row>
    <row r="237" s="1" customFormat="1" ht="21" customHeight="1" spans="1:7">
      <c r="A237" s="17">
        <v>233</v>
      </c>
      <c r="B237" s="19" t="s">
        <v>4791</v>
      </c>
      <c r="C237" s="19" t="s">
        <v>4788</v>
      </c>
      <c r="D237" s="19">
        <v>2.84</v>
      </c>
      <c r="E237" s="25">
        <v>75</v>
      </c>
      <c r="F237" s="26">
        <f t="shared" si="3"/>
        <v>213</v>
      </c>
      <c r="G237" s="28"/>
    </row>
    <row r="238" s="1" customFormat="1" ht="21" customHeight="1" spans="1:7">
      <c r="A238" s="17">
        <v>234</v>
      </c>
      <c r="B238" s="19" t="s">
        <v>4792</v>
      </c>
      <c r="C238" s="19" t="s">
        <v>4788</v>
      </c>
      <c r="D238" s="19">
        <v>5.37</v>
      </c>
      <c r="E238" s="25">
        <v>75</v>
      </c>
      <c r="F238" s="26">
        <f t="shared" si="3"/>
        <v>402.75</v>
      </c>
      <c r="G238" s="28"/>
    </row>
    <row r="239" s="1" customFormat="1" ht="21" customHeight="1" spans="1:7">
      <c r="A239" s="17">
        <v>235</v>
      </c>
      <c r="B239" s="19" t="s">
        <v>4793</v>
      </c>
      <c r="C239" s="19" t="s">
        <v>4788</v>
      </c>
      <c r="D239" s="19">
        <v>0.5</v>
      </c>
      <c r="E239" s="25">
        <v>75</v>
      </c>
      <c r="F239" s="26">
        <f t="shared" si="3"/>
        <v>37.5</v>
      </c>
      <c r="G239" s="28"/>
    </row>
    <row r="240" s="1" customFormat="1" ht="21" customHeight="1" spans="1:7">
      <c r="A240" s="17">
        <v>236</v>
      </c>
      <c r="B240" s="19" t="s">
        <v>4794</v>
      </c>
      <c r="C240" s="19" t="s">
        <v>4788</v>
      </c>
      <c r="D240" s="19">
        <v>5.5</v>
      </c>
      <c r="E240" s="25">
        <v>75</v>
      </c>
      <c r="F240" s="26">
        <f t="shared" si="3"/>
        <v>412.5</v>
      </c>
      <c r="G240" s="28"/>
    </row>
    <row r="241" s="1" customFormat="1" ht="21" customHeight="1" spans="1:7">
      <c r="A241" s="17">
        <v>237</v>
      </c>
      <c r="B241" s="19" t="s">
        <v>131</v>
      </c>
      <c r="C241" s="19" t="s">
        <v>4788</v>
      </c>
      <c r="D241" s="19">
        <v>4.12</v>
      </c>
      <c r="E241" s="25">
        <v>75</v>
      </c>
      <c r="F241" s="26">
        <f t="shared" si="3"/>
        <v>309</v>
      </c>
      <c r="G241" s="28"/>
    </row>
    <row r="242" s="1" customFormat="1" ht="21" customHeight="1" spans="1:7">
      <c r="A242" s="17">
        <v>238</v>
      </c>
      <c r="B242" s="19" t="s">
        <v>4795</v>
      </c>
      <c r="C242" s="19" t="s">
        <v>4788</v>
      </c>
      <c r="D242" s="19">
        <v>2.82</v>
      </c>
      <c r="E242" s="25">
        <v>75</v>
      </c>
      <c r="F242" s="26">
        <f t="shared" si="3"/>
        <v>211.5</v>
      </c>
      <c r="G242" s="28"/>
    </row>
    <row r="243" s="1" customFormat="1" ht="21" customHeight="1" spans="1:7">
      <c r="A243" s="17">
        <v>239</v>
      </c>
      <c r="B243" s="19" t="s">
        <v>4796</v>
      </c>
      <c r="C243" s="19" t="s">
        <v>4788</v>
      </c>
      <c r="D243" s="19">
        <v>5.38</v>
      </c>
      <c r="E243" s="25">
        <v>75</v>
      </c>
      <c r="F243" s="26">
        <f t="shared" si="3"/>
        <v>403.5</v>
      </c>
      <c r="G243" s="28"/>
    </row>
    <row r="244" s="1" customFormat="1" ht="21" customHeight="1" spans="1:7">
      <c r="A244" s="17">
        <v>240</v>
      </c>
      <c r="B244" s="19" t="s">
        <v>4797</v>
      </c>
      <c r="C244" s="19" t="s">
        <v>4788</v>
      </c>
      <c r="D244" s="19">
        <v>0.47</v>
      </c>
      <c r="E244" s="25">
        <v>75</v>
      </c>
      <c r="F244" s="26">
        <f t="shared" si="3"/>
        <v>35.25</v>
      </c>
      <c r="G244" s="28"/>
    </row>
    <row r="245" s="1" customFormat="1" ht="21" customHeight="1" spans="1:7">
      <c r="A245" s="17">
        <v>241</v>
      </c>
      <c r="B245" s="19" t="s">
        <v>658</v>
      </c>
      <c r="C245" s="19" t="s">
        <v>4788</v>
      </c>
      <c r="D245" s="19">
        <v>6.23</v>
      </c>
      <c r="E245" s="25">
        <v>75</v>
      </c>
      <c r="F245" s="26">
        <f t="shared" si="3"/>
        <v>467.25</v>
      </c>
      <c r="G245" s="28"/>
    </row>
    <row r="246" s="1" customFormat="1" ht="21" customHeight="1" spans="1:7">
      <c r="A246" s="17">
        <v>242</v>
      </c>
      <c r="B246" s="19" t="s">
        <v>4798</v>
      </c>
      <c r="C246" s="19" t="s">
        <v>4788</v>
      </c>
      <c r="D246" s="19">
        <v>2.96</v>
      </c>
      <c r="E246" s="25">
        <v>75</v>
      </c>
      <c r="F246" s="26">
        <f t="shared" si="3"/>
        <v>222</v>
      </c>
      <c r="G246" s="28"/>
    </row>
    <row r="247" s="1" customFormat="1" ht="21" customHeight="1" spans="1:7">
      <c r="A247" s="17">
        <v>243</v>
      </c>
      <c r="B247" s="19" t="s">
        <v>4799</v>
      </c>
      <c r="C247" s="19" t="s">
        <v>4788</v>
      </c>
      <c r="D247" s="19">
        <v>0.69</v>
      </c>
      <c r="E247" s="25">
        <v>75</v>
      </c>
      <c r="F247" s="26">
        <f t="shared" si="3"/>
        <v>51.75</v>
      </c>
      <c r="G247" s="28"/>
    </row>
    <row r="248" s="1" customFormat="1" ht="21" customHeight="1" spans="1:7">
      <c r="A248" s="17">
        <v>244</v>
      </c>
      <c r="B248" s="19" t="s">
        <v>4800</v>
      </c>
      <c r="C248" s="19" t="s">
        <v>4788</v>
      </c>
      <c r="D248" s="19">
        <v>3.79</v>
      </c>
      <c r="E248" s="25">
        <v>75</v>
      </c>
      <c r="F248" s="26">
        <f t="shared" si="3"/>
        <v>284.25</v>
      </c>
      <c r="G248" s="28"/>
    </row>
    <row r="249" s="1" customFormat="1" ht="21" customHeight="1" spans="1:7">
      <c r="A249" s="17">
        <v>245</v>
      </c>
      <c r="B249" s="19" t="s">
        <v>4801</v>
      </c>
      <c r="C249" s="19" t="s">
        <v>4788</v>
      </c>
      <c r="D249" s="19">
        <v>4.3</v>
      </c>
      <c r="E249" s="25">
        <v>75</v>
      </c>
      <c r="F249" s="26">
        <f t="shared" si="3"/>
        <v>322.5</v>
      </c>
      <c r="G249" s="28"/>
    </row>
    <row r="250" s="1" customFormat="1" ht="21" customHeight="1" spans="1:7">
      <c r="A250" s="17">
        <v>246</v>
      </c>
      <c r="B250" s="19" t="s">
        <v>4802</v>
      </c>
      <c r="C250" s="19" t="s">
        <v>4788</v>
      </c>
      <c r="D250" s="19">
        <v>2.72</v>
      </c>
      <c r="E250" s="25">
        <v>75</v>
      </c>
      <c r="F250" s="26">
        <f t="shared" si="3"/>
        <v>204</v>
      </c>
      <c r="G250" s="28"/>
    </row>
    <row r="251" s="1" customFormat="1" ht="21" customHeight="1" spans="1:7">
      <c r="A251" s="17">
        <v>247</v>
      </c>
      <c r="B251" s="19" t="s">
        <v>4803</v>
      </c>
      <c r="C251" s="19" t="s">
        <v>4788</v>
      </c>
      <c r="D251" s="19">
        <v>5.14</v>
      </c>
      <c r="E251" s="25">
        <v>75</v>
      </c>
      <c r="F251" s="26">
        <f t="shared" si="3"/>
        <v>385.5</v>
      </c>
      <c r="G251" s="28"/>
    </row>
    <row r="252" s="1" customFormat="1" ht="21" customHeight="1" spans="1:7">
      <c r="A252" s="17">
        <v>248</v>
      </c>
      <c r="B252" s="19" t="s">
        <v>4804</v>
      </c>
      <c r="C252" s="19" t="s">
        <v>4788</v>
      </c>
      <c r="D252" s="19">
        <v>15.66</v>
      </c>
      <c r="E252" s="25">
        <v>75</v>
      </c>
      <c r="F252" s="26">
        <f t="shared" si="3"/>
        <v>1174.5</v>
      </c>
      <c r="G252" s="28"/>
    </row>
    <row r="253" s="1" customFormat="1" ht="21" customHeight="1" spans="1:7">
      <c r="A253" s="17">
        <v>249</v>
      </c>
      <c r="B253" s="19" t="s">
        <v>4805</v>
      </c>
      <c r="C253" s="19" t="s">
        <v>4788</v>
      </c>
      <c r="D253" s="19">
        <v>9.35</v>
      </c>
      <c r="E253" s="25">
        <v>75</v>
      </c>
      <c r="F253" s="26">
        <f t="shared" si="3"/>
        <v>701.25</v>
      </c>
      <c r="G253" s="28"/>
    </row>
    <row r="254" s="1" customFormat="1" ht="21" customHeight="1" spans="1:7">
      <c r="A254" s="17">
        <v>250</v>
      </c>
      <c r="B254" s="19" t="s">
        <v>4806</v>
      </c>
      <c r="C254" s="19" t="s">
        <v>4788</v>
      </c>
      <c r="D254" s="19">
        <v>5.27</v>
      </c>
      <c r="E254" s="25">
        <v>75</v>
      </c>
      <c r="F254" s="26">
        <f t="shared" si="3"/>
        <v>395.25</v>
      </c>
      <c r="G254" s="28"/>
    </row>
    <row r="255" s="1" customFormat="1" ht="21" customHeight="1" spans="1:7">
      <c r="A255" s="17">
        <v>251</v>
      </c>
      <c r="B255" s="19" t="s">
        <v>4807</v>
      </c>
      <c r="C255" s="19" t="s">
        <v>4788</v>
      </c>
      <c r="D255" s="19">
        <v>7.39</v>
      </c>
      <c r="E255" s="25">
        <v>75</v>
      </c>
      <c r="F255" s="26">
        <f t="shared" si="3"/>
        <v>554.25</v>
      </c>
      <c r="G255" s="28"/>
    </row>
    <row r="256" s="1" customFormat="1" ht="21" customHeight="1" spans="1:7">
      <c r="A256" s="17">
        <v>252</v>
      </c>
      <c r="B256" s="19" t="s">
        <v>4808</v>
      </c>
      <c r="C256" s="19" t="s">
        <v>4788</v>
      </c>
      <c r="D256" s="19">
        <v>3.14</v>
      </c>
      <c r="E256" s="25">
        <v>75</v>
      </c>
      <c r="F256" s="26">
        <f t="shared" si="3"/>
        <v>235.5</v>
      </c>
      <c r="G256" s="28"/>
    </row>
    <row r="257" s="1" customFormat="1" ht="21" customHeight="1" spans="1:7">
      <c r="A257" s="17">
        <v>253</v>
      </c>
      <c r="B257" s="19" t="s">
        <v>1083</v>
      </c>
      <c r="C257" s="19" t="s">
        <v>4788</v>
      </c>
      <c r="D257" s="19">
        <v>3.63</v>
      </c>
      <c r="E257" s="25">
        <v>75</v>
      </c>
      <c r="F257" s="26">
        <f t="shared" si="3"/>
        <v>272.25</v>
      </c>
      <c r="G257" s="28"/>
    </row>
    <row r="258" s="1" customFormat="1" ht="21" customHeight="1" spans="1:7">
      <c r="A258" s="17">
        <v>254</v>
      </c>
      <c r="B258" s="19" t="s">
        <v>4809</v>
      </c>
      <c r="C258" s="19" t="s">
        <v>4788</v>
      </c>
      <c r="D258" s="19">
        <v>2.5</v>
      </c>
      <c r="E258" s="25">
        <v>75</v>
      </c>
      <c r="F258" s="26">
        <f t="shared" si="3"/>
        <v>187.5</v>
      </c>
      <c r="G258" s="28"/>
    </row>
    <row r="259" s="1" customFormat="1" ht="21" customHeight="1" spans="1:7">
      <c r="A259" s="17">
        <v>255</v>
      </c>
      <c r="B259" s="19" t="s">
        <v>4810</v>
      </c>
      <c r="C259" s="19" t="s">
        <v>4788</v>
      </c>
      <c r="D259" s="19">
        <v>4.38</v>
      </c>
      <c r="E259" s="25">
        <v>75</v>
      </c>
      <c r="F259" s="26">
        <f t="shared" si="3"/>
        <v>328.5</v>
      </c>
      <c r="G259" s="28"/>
    </row>
    <row r="260" s="1" customFormat="1" ht="21" customHeight="1" spans="1:7">
      <c r="A260" s="17">
        <v>256</v>
      </c>
      <c r="B260" s="19" t="s">
        <v>4811</v>
      </c>
      <c r="C260" s="19" t="s">
        <v>4788</v>
      </c>
      <c r="D260" s="19">
        <v>5.31</v>
      </c>
      <c r="E260" s="25">
        <v>75</v>
      </c>
      <c r="F260" s="26">
        <f t="shared" si="3"/>
        <v>398.25</v>
      </c>
      <c r="G260" s="28"/>
    </row>
    <row r="261" s="1" customFormat="1" ht="21" customHeight="1" spans="1:7">
      <c r="A261" s="17">
        <v>257</v>
      </c>
      <c r="B261" s="19" t="s">
        <v>4812</v>
      </c>
      <c r="C261" s="19" t="s">
        <v>4788</v>
      </c>
      <c r="D261" s="19">
        <v>5.68</v>
      </c>
      <c r="E261" s="25">
        <v>75</v>
      </c>
      <c r="F261" s="26">
        <f t="shared" ref="F261:F324" si="4">D261*E261</f>
        <v>426</v>
      </c>
      <c r="G261" s="28"/>
    </row>
    <row r="262" s="1" customFormat="1" ht="21" customHeight="1" spans="1:7">
      <c r="A262" s="17">
        <v>258</v>
      </c>
      <c r="B262" s="19" t="s">
        <v>4526</v>
      </c>
      <c r="C262" s="19" t="s">
        <v>4788</v>
      </c>
      <c r="D262" s="19">
        <v>8.04</v>
      </c>
      <c r="E262" s="25">
        <v>75</v>
      </c>
      <c r="F262" s="26">
        <f t="shared" si="4"/>
        <v>603</v>
      </c>
      <c r="G262" s="28"/>
    </row>
    <row r="263" s="1" customFormat="1" ht="21" customHeight="1" spans="1:7">
      <c r="A263" s="17">
        <v>259</v>
      </c>
      <c r="B263" s="19" t="s">
        <v>4813</v>
      </c>
      <c r="C263" s="19" t="s">
        <v>4788</v>
      </c>
      <c r="D263" s="19">
        <v>7.43</v>
      </c>
      <c r="E263" s="25">
        <v>75</v>
      </c>
      <c r="F263" s="26">
        <f t="shared" si="4"/>
        <v>557.25</v>
      </c>
      <c r="G263" s="28"/>
    </row>
    <row r="264" s="1" customFormat="1" ht="21" customHeight="1" spans="1:7">
      <c r="A264" s="17">
        <v>260</v>
      </c>
      <c r="B264" s="19" t="s">
        <v>4814</v>
      </c>
      <c r="C264" s="19" t="s">
        <v>4788</v>
      </c>
      <c r="D264" s="19">
        <v>3.07</v>
      </c>
      <c r="E264" s="25">
        <v>75</v>
      </c>
      <c r="F264" s="26">
        <f t="shared" si="4"/>
        <v>230.25</v>
      </c>
      <c r="G264" s="28"/>
    </row>
    <row r="265" s="1" customFormat="1" ht="21" customHeight="1" spans="1:7">
      <c r="A265" s="17">
        <v>261</v>
      </c>
      <c r="B265" s="19" t="s">
        <v>4815</v>
      </c>
      <c r="C265" s="19" t="s">
        <v>4788</v>
      </c>
      <c r="D265" s="19">
        <v>37.2</v>
      </c>
      <c r="E265" s="25">
        <v>75</v>
      </c>
      <c r="F265" s="26">
        <f t="shared" si="4"/>
        <v>2790</v>
      </c>
      <c r="G265" s="28"/>
    </row>
    <row r="266" s="1" customFormat="1" ht="21" customHeight="1" spans="1:7">
      <c r="A266" s="17">
        <v>262</v>
      </c>
      <c r="B266" s="19" t="s">
        <v>4816</v>
      </c>
      <c r="C266" s="19" t="s">
        <v>4788</v>
      </c>
      <c r="D266" s="19">
        <v>4.4</v>
      </c>
      <c r="E266" s="25">
        <v>75</v>
      </c>
      <c r="F266" s="26">
        <f t="shared" si="4"/>
        <v>330</v>
      </c>
      <c r="G266" s="28"/>
    </row>
    <row r="267" s="1" customFormat="1" ht="21" customHeight="1" spans="1:7">
      <c r="A267" s="17">
        <v>263</v>
      </c>
      <c r="B267" s="19" t="s">
        <v>4817</v>
      </c>
      <c r="C267" s="19" t="s">
        <v>4788</v>
      </c>
      <c r="D267" s="19">
        <v>10.89</v>
      </c>
      <c r="E267" s="25">
        <v>75</v>
      </c>
      <c r="F267" s="26">
        <f t="shared" si="4"/>
        <v>816.75</v>
      </c>
      <c r="G267" s="28"/>
    </row>
    <row r="268" s="1" customFormat="1" ht="21" customHeight="1" spans="1:7">
      <c r="A268" s="17">
        <v>264</v>
      </c>
      <c r="B268" s="19" t="s">
        <v>4818</v>
      </c>
      <c r="C268" s="19" t="s">
        <v>4788</v>
      </c>
      <c r="D268" s="19">
        <v>4.14</v>
      </c>
      <c r="E268" s="25">
        <v>75</v>
      </c>
      <c r="F268" s="26">
        <f t="shared" si="4"/>
        <v>310.5</v>
      </c>
      <c r="G268" s="28"/>
    </row>
    <row r="269" s="1" customFormat="1" ht="21" customHeight="1" spans="1:7">
      <c r="A269" s="17">
        <v>265</v>
      </c>
      <c r="B269" s="19" t="s">
        <v>4819</v>
      </c>
      <c r="C269" s="19" t="s">
        <v>4788</v>
      </c>
      <c r="D269" s="19">
        <v>3.83</v>
      </c>
      <c r="E269" s="25">
        <v>75</v>
      </c>
      <c r="F269" s="26">
        <f t="shared" si="4"/>
        <v>287.25</v>
      </c>
      <c r="G269" s="28"/>
    </row>
    <row r="270" s="1" customFormat="1" ht="21" customHeight="1" spans="1:7">
      <c r="A270" s="17">
        <v>266</v>
      </c>
      <c r="B270" s="19" t="s">
        <v>4820</v>
      </c>
      <c r="C270" s="19" t="s">
        <v>4788</v>
      </c>
      <c r="D270" s="19">
        <v>4.25</v>
      </c>
      <c r="E270" s="25">
        <v>75</v>
      </c>
      <c r="F270" s="26">
        <f t="shared" si="4"/>
        <v>318.75</v>
      </c>
      <c r="G270" s="28"/>
    </row>
    <row r="271" s="1" customFormat="1" ht="21" customHeight="1" spans="1:7">
      <c r="A271" s="17">
        <v>267</v>
      </c>
      <c r="B271" s="19" t="s">
        <v>4821</v>
      </c>
      <c r="C271" s="19" t="s">
        <v>4788</v>
      </c>
      <c r="D271" s="19">
        <v>3.02</v>
      </c>
      <c r="E271" s="25">
        <v>75</v>
      </c>
      <c r="F271" s="26">
        <f t="shared" si="4"/>
        <v>226.5</v>
      </c>
      <c r="G271" s="28"/>
    </row>
    <row r="272" s="1" customFormat="1" ht="21" customHeight="1" spans="1:7">
      <c r="A272" s="17">
        <v>268</v>
      </c>
      <c r="B272" s="19" t="s">
        <v>4822</v>
      </c>
      <c r="C272" s="19" t="s">
        <v>4788</v>
      </c>
      <c r="D272" s="19">
        <v>6.09</v>
      </c>
      <c r="E272" s="25">
        <v>75</v>
      </c>
      <c r="F272" s="26">
        <f t="shared" si="4"/>
        <v>456.75</v>
      </c>
      <c r="G272" s="28"/>
    </row>
    <row r="273" s="1" customFormat="1" ht="21" customHeight="1" spans="1:7">
      <c r="A273" s="17">
        <v>269</v>
      </c>
      <c r="B273" s="19" t="s">
        <v>4823</v>
      </c>
      <c r="C273" s="19" t="s">
        <v>4788</v>
      </c>
      <c r="D273" s="19">
        <v>11.62</v>
      </c>
      <c r="E273" s="25">
        <v>75</v>
      </c>
      <c r="F273" s="26">
        <f t="shared" si="4"/>
        <v>871.5</v>
      </c>
      <c r="G273" s="28"/>
    </row>
    <row r="274" s="1" customFormat="1" ht="21" customHeight="1" spans="1:7">
      <c r="A274" s="17">
        <v>270</v>
      </c>
      <c r="B274" s="19" t="s">
        <v>4824</v>
      </c>
      <c r="C274" s="19" t="s">
        <v>4788</v>
      </c>
      <c r="D274" s="19">
        <v>6.01</v>
      </c>
      <c r="E274" s="25">
        <v>75</v>
      </c>
      <c r="F274" s="26">
        <f t="shared" si="4"/>
        <v>450.75</v>
      </c>
      <c r="G274" s="28"/>
    </row>
    <row r="275" s="1" customFormat="1" ht="21" customHeight="1" spans="1:7">
      <c r="A275" s="17">
        <v>271</v>
      </c>
      <c r="B275" s="19" t="s">
        <v>4825</v>
      </c>
      <c r="C275" s="19" t="s">
        <v>4788</v>
      </c>
      <c r="D275" s="19">
        <v>5.9</v>
      </c>
      <c r="E275" s="25">
        <v>75</v>
      </c>
      <c r="F275" s="26">
        <f t="shared" si="4"/>
        <v>442.5</v>
      </c>
      <c r="G275" s="28"/>
    </row>
    <row r="276" s="1" customFormat="1" ht="21" customHeight="1" spans="1:7">
      <c r="A276" s="17">
        <v>272</v>
      </c>
      <c r="B276" s="19" t="s">
        <v>4826</v>
      </c>
      <c r="C276" s="19" t="s">
        <v>4788</v>
      </c>
      <c r="D276" s="19">
        <v>1.7</v>
      </c>
      <c r="E276" s="25">
        <v>75</v>
      </c>
      <c r="F276" s="26">
        <f t="shared" si="4"/>
        <v>127.5</v>
      </c>
      <c r="G276" s="28"/>
    </row>
    <row r="277" s="1" customFormat="1" ht="21" customHeight="1" spans="1:7">
      <c r="A277" s="17">
        <v>273</v>
      </c>
      <c r="B277" s="19" t="s">
        <v>4827</v>
      </c>
      <c r="C277" s="19" t="s">
        <v>4788</v>
      </c>
      <c r="D277" s="19">
        <v>9.97</v>
      </c>
      <c r="E277" s="25">
        <v>75</v>
      </c>
      <c r="F277" s="26">
        <f t="shared" si="4"/>
        <v>747.75</v>
      </c>
      <c r="G277" s="28"/>
    </row>
    <row r="278" s="1" customFormat="1" ht="21" customHeight="1" spans="1:7">
      <c r="A278" s="17">
        <v>274</v>
      </c>
      <c r="B278" s="19" t="s">
        <v>4828</v>
      </c>
      <c r="C278" s="19" t="s">
        <v>4788</v>
      </c>
      <c r="D278" s="19">
        <v>0.77</v>
      </c>
      <c r="E278" s="25">
        <v>75</v>
      </c>
      <c r="F278" s="26">
        <f t="shared" si="4"/>
        <v>57.75</v>
      </c>
      <c r="G278" s="28"/>
    </row>
    <row r="279" s="1" customFormat="1" ht="21" customHeight="1" spans="1:7">
      <c r="A279" s="17">
        <v>275</v>
      </c>
      <c r="B279" s="19" t="s">
        <v>4829</v>
      </c>
      <c r="C279" s="19" t="s">
        <v>4788</v>
      </c>
      <c r="D279" s="19">
        <v>5.28</v>
      </c>
      <c r="E279" s="25">
        <v>75</v>
      </c>
      <c r="F279" s="26">
        <f t="shared" si="4"/>
        <v>396</v>
      </c>
      <c r="G279" s="28"/>
    </row>
    <row r="280" s="1" customFormat="1" ht="21" customHeight="1" spans="1:7">
      <c r="A280" s="17">
        <v>276</v>
      </c>
      <c r="B280" s="19" t="s">
        <v>3342</v>
      </c>
      <c r="C280" s="19" t="s">
        <v>4788</v>
      </c>
      <c r="D280" s="19">
        <v>10.77</v>
      </c>
      <c r="E280" s="25">
        <v>75</v>
      </c>
      <c r="F280" s="26">
        <f t="shared" si="4"/>
        <v>807.75</v>
      </c>
      <c r="G280" s="28"/>
    </row>
    <row r="281" s="1" customFormat="1" ht="21" customHeight="1" spans="1:7">
      <c r="A281" s="17">
        <v>277</v>
      </c>
      <c r="B281" s="19" t="s">
        <v>4830</v>
      </c>
      <c r="C281" s="19" t="s">
        <v>4788</v>
      </c>
      <c r="D281" s="19">
        <v>3.21</v>
      </c>
      <c r="E281" s="25">
        <v>75</v>
      </c>
      <c r="F281" s="26">
        <f t="shared" si="4"/>
        <v>240.75</v>
      </c>
      <c r="G281" s="28"/>
    </row>
    <row r="282" s="1" customFormat="1" ht="21" customHeight="1" spans="1:7">
      <c r="A282" s="17">
        <v>278</v>
      </c>
      <c r="B282" s="19" t="s">
        <v>4831</v>
      </c>
      <c r="C282" s="19" t="s">
        <v>4788</v>
      </c>
      <c r="D282" s="19">
        <v>5.64</v>
      </c>
      <c r="E282" s="25">
        <v>75</v>
      </c>
      <c r="F282" s="26">
        <f t="shared" si="4"/>
        <v>423</v>
      </c>
      <c r="G282" s="28"/>
    </row>
    <row r="283" s="1" customFormat="1" ht="21" customHeight="1" spans="1:7">
      <c r="A283" s="17">
        <v>279</v>
      </c>
      <c r="B283" s="19" t="s">
        <v>4832</v>
      </c>
      <c r="C283" s="19" t="s">
        <v>4788</v>
      </c>
      <c r="D283" s="19">
        <v>1.38</v>
      </c>
      <c r="E283" s="25">
        <v>75</v>
      </c>
      <c r="F283" s="26">
        <f t="shared" si="4"/>
        <v>103.5</v>
      </c>
      <c r="G283" s="28"/>
    </row>
    <row r="284" s="1" customFormat="1" ht="21" customHeight="1" spans="1:7">
      <c r="A284" s="17">
        <v>280</v>
      </c>
      <c r="B284" s="19" t="s">
        <v>4833</v>
      </c>
      <c r="C284" s="19" t="s">
        <v>4788</v>
      </c>
      <c r="D284" s="19">
        <v>3.53</v>
      </c>
      <c r="E284" s="25">
        <v>75</v>
      </c>
      <c r="F284" s="26">
        <f t="shared" si="4"/>
        <v>264.75</v>
      </c>
      <c r="G284" s="28"/>
    </row>
    <row r="285" s="1" customFormat="1" ht="21" customHeight="1" spans="1:7">
      <c r="A285" s="17">
        <v>281</v>
      </c>
      <c r="B285" s="19" t="s">
        <v>4834</v>
      </c>
      <c r="C285" s="19" t="s">
        <v>4788</v>
      </c>
      <c r="D285" s="19">
        <v>0.63</v>
      </c>
      <c r="E285" s="25">
        <v>75</v>
      </c>
      <c r="F285" s="26">
        <f t="shared" si="4"/>
        <v>47.25</v>
      </c>
      <c r="G285" s="28"/>
    </row>
    <row r="286" s="1" customFormat="1" ht="21" customHeight="1" spans="1:7">
      <c r="A286" s="17">
        <v>282</v>
      </c>
      <c r="B286" s="19" t="s">
        <v>4835</v>
      </c>
      <c r="C286" s="19" t="s">
        <v>4788</v>
      </c>
      <c r="D286" s="19">
        <v>5.87</v>
      </c>
      <c r="E286" s="25">
        <v>75</v>
      </c>
      <c r="F286" s="26">
        <f t="shared" si="4"/>
        <v>440.25</v>
      </c>
      <c r="G286" s="28"/>
    </row>
    <row r="287" s="1" customFormat="1" ht="21" customHeight="1" spans="1:7">
      <c r="A287" s="17">
        <v>283</v>
      </c>
      <c r="B287" s="19" t="s">
        <v>3308</v>
      </c>
      <c r="C287" s="19" t="s">
        <v>4788</v>
      </c>
      <c r="D287" s="19">
        <v>6.89</v>
      </c>
      <c r="E287" s="25">
        <v>75</v>
      </c>
      <c r="F287" s="26">
        <f t="shared" si="4"/>
        <v>516.75</v>
      </c>
      <c r="G287" s="28"/>
    </row>
    <row r="288" s="1" customFormat="1" ht="21" customHeight="1" spans="1:7">
      <c r="A288" s="17">
        <v>284</v>
      </c>
      <c r="B288" s="19" t="s">
        <v>4836</v>
      </c>
      <c r="C288" s="19" t="s">
        <v>4788</v>
      </c>
      <c r="D288" s="19">
        <v>10.45</v>
      </c>
      <c r="E288" s="25">
        <v>75</v>
      </c>
      <c r="F288" s="26">
        <f t="shared" si="4"/>
        <v>783.75</v>
      </c>
      <c r="G288" s="28"/>
    </row>
    <row r="289" s="1" customFormat="1" ht="21" customHeight="1" spans="1:7">
      <c r="A289" s="17">
        <v>285</v>
      </c>
      <c r="B289" s="19" t="s">
        <v>4837</v>
      </c>
      <c r="C289" s="19" t="s">
        <v>4788</v>
      </c>
      <c r="D289" s="19">
        <v>5.37</v>
      </c>
      <c r="E289" s="25">
        <v>75</v>
      </c>
      <c r="F289" s="26">
        <f t="shared" si="4"/>
        <v>402.75</v>
      </c>
      <c r="G289" s="28"/>
    </row>
    <row r="290" s="1" customFormat="1" ht="21" customHeight="1" spans="1:7">
      <c r="A290" s="17">
        <v>286</v>
      </c>
      <c r="B290" s="19" t="s">
        <v>4838</v>
      </c>
      <c r="C290" s="19" t="s">
        <v>4788</v>
      </c>
      <c r="D290" s="19">
        <v>4.05</v>
      </c>
      <c r="E290" s="25">
        <v>75</v>
      </c>
      <c r="F290" s="26">
        <f t="shared" si="4"/>
        <v>303.75</v>
      </c>
      <c r="G290" s="28"/>
    </row>
    <row r="291" s="1" customFormat="1" ht="21" customHeight="1" spans="1:7">
      <c r="A291" s="17">
        <v>287</v>
      </c>
      <c r="B291" s="19" t="s">
        <v>36</v>
      </c>
      <c r="C291" s="19" t="s">
        <v>4788</v>
      </c>
      <c r="D291" s="19">
        <v>1.58</v>
      </c>
      <c r="E291" s="25">
        <v>75</v>
      </c>
      <c r="F291" s="26">
        <f t="shared" si="4"/>
        <v>118.5</v>
      </c>
      <c r="G291" s="28"/>
    </row>
    <row r="292" s="1" customFormat="1" ht="21" customHeight="1" spans="1:7">
      <c r="A292" s="17">
        <v>288</v>
      </c>
      <c r="B292" s="19" t="s">
        <v>4839</v>
      </c>
      <c r="C292" s="19" t="s">
        <v>4840</v>
      </c>
      <c r="D292" s="19">
        <v>18.67</v>
      </c>
      <c r="E292" s="25">
        <v>75</v>
      </c>
      <c r="F292" s="26">
        <f t="shared" si="4"/>
        <v>1400.25</v>
      </c>
      <c r="G292" s="28"/>
    </row>
    <row r="293" s="1" customFormat="1" ht="21" customHeight="1" spans="1:7">
      <c r="A293" s="17">
        <v>289</v>
      </c>
      <c r="B293" s="19" t="s">
        <v>4841</v>
      </c>
      <c r="C293" s="19" t="s">
        <v>4840</v>
      </c>
      <c r="D293" s="19">
        <v>9.52</v>
      </c>
      <c r="E293" s="25">
        <v>75</v>
      </c>
      <c r="F293" s="26">
        <f t="shared" si="4"/>
        <v>714</v>
      </c>
      <c r="G293" s="28"/>
    </row>
    <row r="294" s="1" customFormat="1" ht="21" customHeight="1" spans="1:7">
      <c r="A294" s="17">
        <v>290</v>
      </c>
      <c r="B294" s="19" t="s">
        <v>4842</v>
      </c>
      <c r="C294" s="19" t="s">
        <v>4840</v>
      </c>
      <c r="D294" s="19">
        <v>3.17</v>
      </c>
      <c r="E294" s="25">
        <v>75</v>
      </c>
      <c r="F294" s="26">
        <f t="shared" si="4"/>
        <v>237.75</v>
      </c>
      <c r="G294" s="28"/>
    </row>
    <row r="295" s="1" customFormat="1" ht="21" customHeight="1" spans="1:7">
      <c r="A295" s="17">
        <v>291</v>
      </c>
      <c r="B295" s="19" t="s">
        <v>4843</v>
      </c>
      <c r="C295" s="19" t="s">
        <v>4840</v>
      </c>
      <c r="D295" s="19">
        <v>18.25</v>
      </c>
      <c r="E295" s="25">
        <v>75</v>
      </c>
      <c r="F295" s="26">
        <f t="shared" si="4"/>
        <v>1368.75</v>
      </c>
      <c r="G295" s="28"/>
    </row>
    <row r="296" s="1" customFormat="1" ht="21" customHeight="1" spans="1:7">
      <c r="A296" s="17">
        <v>292</v>
      </c>
      <c r="B296" s="19" t="s">
        <v>4844</v>
      </c>
      <c r="C296" s="19" t="s">
        <v>4840</v>
      </c>
      <c r="D296" s="19">
        <v>15.31</v>
      </c>
      <c r="E296" s="25">
        <v>75</v>
      </c>
      <c r="F296" s="26">
        <f t="shared" si="4"/>
        <v>1148.25</v>
      </c>
      <c r="G296" s="28"/>
    </row>
    <row r="297" s="1" customFormat="1" ht="21" customHeight="1" spans="1:7">
      <c r="A297" s="17">
        <v>293</v>
      </c>
      <c r="B297" s="19" t="s">
        <v>4845</v>
      </c>
      <c r="C297" s="19" t="s">
        <v>4840</v>
      </c>
      <c r="D297" s="19">
        <v>10.12</v>
      </c>
      <c r="E297" s="25">
        <v>75</v>
      </c>
      <c r="F297" s="26">
        <f t="shared" si="4"/>
        <v>759</v>
      </c>
      <c r="G297" s="28"/>
    </row>
    <row r="298" s="1" customFormat="1" ht="21" customHeight="1" spans="1:7">
      <c r="A298" s="17">
        <v>294</v>
      </c>
      <c r="B298" s="19" t="s">
        <v>4846</v>
      </c>
      <c r="C298" s="19" t="s">
        <v>4840</v>
      </c>
      <c r="D298" s="19">
        <v>10.19</v>
      </c>
      <c r="E298" s="25">
        <v>75</v>
      </c>
      <c r="F298" s="26">
        <f t="shared" si="4"/>
        <v>764.25</v>
      </c>
      <c r="G298" s="28"/>
    </row>
    <row r="299" s="1" customFormat="1" ht="21" customHeight="1" spans="1:7">
      <c r="A299" s="17">
        <v>295</v>
      </c>
      <c r="B299" s="19" t="s">
        <v>1866</v>
      </c>
      <c r="C299" s="19" t="s">
        <v>4840</v>
      </c>
      <c r="D299" s="19">
        <v>6.09</v>
      </c>
      <c r="E299" s="25">
        <v>75</v>
      </c>
      <c r="F299" s="26">
        <f t="shared" si="4"/>
        <v>456.75</v>
      </c>
      <c r="G299" s="28"/>
    </row>
    <row r="300" s="1" customFormat="1" ht="21" customHeight="1" spans="1:7">
      <c r="A300" s="17">
        <v>296</v>
      </c>
      <c r="B300" s="19" t="s">
        <v>929</v>
      </c>
      <c r="C300" s="19" t="s">
        <v>4840</v>
      </c>
      <c r="D300" s="19">
        <v>10.84</v>
      </c>
      <c r="E300" s="25">
        <v>75</v>
      </c>
      <c r="F300" s="26">
        <f t="shared" si="4"/>
        <v>813</v>
      </c>
      <c r="G300" s="28"/>
    </row>
    <row r="301" s="1" customFormat="1" ht="21" customHeight="1" spans="1:7">
      <c r="A301" s="17">
        <v>297</v>
      </c>
      <c r="B301" s="19" t="s">
        <v>4847</v>
      </c>
      <c r="C301" s="19" t="s">
        <v>4840</v>
      </c>
      <c r="D301" s="19">
        <v>2.79</v>
      </c>
      <c r="E301" s="25">
        <v>75</v>
      </c>
      <c r="F301" s="26">
        <f t="shared" si="4"/>
        <v>209.25</v>
      </c>
      <c r="G301" s="28"/>
    </row>
    <row r="302" s="1" customFormat="1" ht="21" customHeight="1" spans="1:7">
      <c r="A302" s="17">
        <v>298</v>
      </c>
      <c r="B302" s="19" t="s">
        <v>4848</v>
      </c>
      <c r="C302" s="19" t="s">
        <v>4840</v>
      </c>
      <c r="D302" s="19">
        <v>3.91</v>
      </c>
      <c r="E302" s="25">
        <v>75</v>
      </c>
      <c r="F302" s="26">
        <f t="shared" si="4"/>
        <v>293.25</v>
      </c>
      <c r="G302" s="28"/>
    </row>
    <row r="303" s="1" customFormat="1" ht="21" customHeight="1" spans="1:7">
      <c r="A303" s="17">
        <v>299</v>
      </c>
      <c r="B303" s="19" t="s">
        <v>4849</v>
      </c>
      <c r="C303" s="19" t="s">
        <v>4840</v>
      </c>
      <c r="D303" s="19">
        <v>19.63</v>
      </c>
      <c r="E303" s="25">
        <v>75</v>
      </c>
      <c r="F303" s="26">
        <f t="shared" si="4"/>
        <v>1472.25</v>
      </c>
      <c r="G303" s="28"/>
    </row>
    <row r="304" s="1" customFormat="1" ht="21" customHeight="1" spans="1:7">
      <c r="A304" s="17">
        <v>300</v>
      </c>
      <c r="B304" s="19" t="s">
        <v>4850</v>
      </c>
      <c r="C304" s="19" t="s">
        <v>4840</v>
      </c>
      <c r="D304" s="19">
        <v>19.35</v>
      </c>
      <c r="E304" s="25">
        <v>75</v>
      </c>
      <c r="F304" s="26">
        <f t="shared" si="4"/>
        <v>1451.25</v>
      </c>
      <c r="G304" s="28"/>
    </row>
    <row r="305" s="1" customFormat="1" ht="21" customHeight="1" spans="1:7">
      <c r="A305" s="17">
        <v>301</v>
      </c>
      <c r="B305" s="19" t="s">
        <v>4851</v>
      </c>
      <c r="C305" s="19" t="s">
        <v>4840</v>
      </c>
      <c r="D305" s="19">
        <v>14.54</v>
      </c>
      <c r="E305" s="25">
        <v>75</v>
      </c>
      <c r="F305" s="26">
        <f t="shared" si="4"/>
        <v>1090.5</v>
      </c>
      <c r="G305" s="28"/>
    </row>
    <row r="306" s="1" customFormat="1" ht="21" customHeight="1" spans="1:7">
      <c r="A306" s="17">
        <v>302</v>
      </c>
      <c r="B306" s="19" t="s">
        <v>4852</v>
      </c>
      <c r="C306" s="19" t="s">
        <v>4840</v>
      </c>
      <c r="D306" s="19">
        <v>8.71</v>
      </c>
      <c r="E306" s="25">
        <v>75</v>
      </c>
      <c r="F306" s="26">
        <f t="shared" si="4"/>
        <v>653.25</v>
      </c>
      <c r="G306" s="29" t="s">
        <v>4853</v>
      </c>
    </row>
    <row r="307" s="1" customFormat="1" ht="21" customHeight="1" spans="1:7">
      <c r="A307" s="17">
        <v>303</v>
      </c>
      <c r="B307" s="19" t="s">
        <v>4854</v>
      </c>
      <c r="C307" s="19" t="s">
        <v>4840</v>
      </c>
      <c r="D307" s="19">
        <v>6.73</v>
      </c>
      <c r="E307" s="25">
        <v>75</v>
      </c>
      <c r="F307" s="26">
        <f t="shared" si="4"/>
        <v>504.75</v>
      </c>
      <c r="G307" s="28"/>
    </row>
    <row r="308" s="1" customFormat="1" ht="21" customHeight="1" spans="1:7">
      <c r="A308" s="17">
        <v>304</v>
      </c>
      <c r="B308" s="19" t="s">
        <v>4855</v>
      </c>
      <c r="C308" s="19" t="s">
        <v>4840</v>
      </c>
      <c r="D308" s="19">
        <v>21.73</v>
      </c>
      <c r="E308" s="25">
        <v>75</v>
      </c>
      <c r="F308" s="26">
        <f t="shared" si="4"/>
        <v>1629.75</v>
      </c>
      <c r="G308" s="28"/>
    </row>
    <row r="309" s="1" customFormat="1" ht="21" customHeight="1" spans="1:7">
      <c r="A309" s="17">
        <v>305</v>
      </c>
      <c r="B309" s="19" t="s">
        <v>4856</v>
      </c>
      <c r="C309" s="19" t="s">
        <v>4840</v>
      </c>
      <c r="D309" s="19">
        <v>8.54</v>
      </c>
      <c r="E309" s="25">
        <v>75</v>
      </c>
      <c r="F309" s="26">
        <f t="shared" si="4"/>
        <v>640.5</v>
      </c>
      <c r="G309" s="28"/>
    </row>
    <row r="310" s="1" customFormat="1" ht="21" customHeight="1" spans="1:7">
      <c r="A310" s="17">
        <v>306</v>
      </c>
      <c r="B310" s="19" t="s">
        <v>4857</v>
      </c>
      <c r="C310" s="19" t="s">
        <v>4840</v>
      </c>
      <c r="D310" s="19">
        <v>16.9</v>
      </c>
      <c r="E310" s="25">
        <v>75</v>
      </c>
      <c r="F310" s="26">
        <f t="shared" si="4"/>
        <v>1267.5</v>
      </c>
      <c r="G310" s="28"/>
    </row>
    <row r="311" s="1" customFormat="1" ht="21" customHeight="1" spans="1:7">
      <c r="A311" s="17">
        <v>307</v>
      </c>
      <c r="B311" s="19" t="s">
        <v>4858</v>
      </c>
      <c r="C311" s="19" t="s">
        <v>4840</v>
      </c>
      <c r="D311" s="19">
        <v>28.18</v>
      </c>
      <c r="E311" s="25">
        <v>75</v>
      </c>
      <c r="F311" s="26">
        <f t="shared" si="4"/>
        <v>2113.5</v>
      </c>
      <c r="G311" s="28"/>
    </row>
    <row r="312" s="1" customFormat="1" ht="21" customHeight="1" spans="1:7">
      <c r="A312" s="17">
        <v>308</v>
      </c>
      <c r="B312" s="19" t="s">
        <v>4859</v>
      </c>
      <c r="C312" s="19" t="s">
        <v>4840</v>
      </c>
      <c r="D312" s="19">
        <v>0.5</v>
      </c>
      <c r="E312" s="25">
        <v>75</v>
      </c>
      <c r="F312" s="26">
        <f t="shared" si="4"/>
        <v>37.5</v>
      </c>
      <c r="G312" s="28"/>
    </row>
    <row r="313" s="1" customFormat="1" ht="21" customHeight="1" spans="1:7">
      <c r="A313" s="17">
        <v>309</v>
      </c>
      <c r="B313" s="19" t="s">
        <v>4860</v>
      </c>
      <c r="C313" s="19" t="s">
        <v>4840</v>
      </c>
      <c r="D313" s="19">
        <v>18.21</v>
      </c>
      <c r="E313" s="25">
        <v>75</v>
      </c>
      <c r="F313" s="26">
        <f t="shared" si="4"/>
        <v>1365.75</v>
      </c>
      <c r="G313" s="28"/>
    </row>
    <row r="314" s="1" customFormat="1" ht="21" customHeight="1" spans="1:7">
      <c r="A314" s="17">
        <v>310</v>
      </c>
      <c r="B314" s="19" t="s">
        <v>4161</v>
      </c>
      <c r="C314" s="19" t="s">
        <v>4840</v>
      </c>
      <c r="D314" s="19">
        <v>12.11</v>
      </c>
      <c r="E314" s="25">
        <v>75</v>
      </c>
      <c r="F314" s="26">
        <f t="shared" si="4"/>
        <v>908.25</v>
      </c>
      <c r="G314" s="28"/>
    </row>
    <row r="315" s="1" customFormat="1" ht="21" customHeight="1" spans="1:7">
      <c r="A315" s="17">
        <v>311</v>
      </c>
      <c r="B315" s="19" t="s">
        <v>4861</v>
      </c>
      <c r="C315" s="19" t="s">
        <v>4840</v>
      </c>
      <c r="D315" s="19">
        <v>14.21</v>
      </c>
      <c r="E315" s="25">
        <v>75</v>
      </c>
      <c r="F315" s="26">
        <f t="shared" si="4"/>
        <v>1065.75</v>
      </c>
      <c r="G315" s="28"/>
    </row>
    <row r="316" s="1" customFormat="1" ht="21" customHeight="1" spans="1:7">
      <c r="A316" s="17">
        <v>312</v>
      </c>
      <c r="B316" s="19" t="s">
        <v>4862</v>
      </c>
      <c r="C316" s="19" t="s">
        <v>4840</v>
      </c>
      <c r="D316" s="19">
        <v>12.41</v>
      </c>
      <c r="E316" s="25">
        <v>75</v>
      </c>
      <c r="F316" s="26">
        <f t="shared" si="4"/>
        <v>930.75</v>
      </c>
      <c r="G316" s="28"/>
    </row>
    <row r="317" s="1" customFormat="1" ht="21" customHeight="1" spans="1:7">
      <c r="A317" s="17">
        <v>313</v>
      </c>
      <c r="B317" s="19" t="s">
        <v>4863</v>
      </c>
      <c r="C317" s="19" t="s">
        <v>4840</v>
      </c>
      <c r="D317" s="19">
        <v>14.73</v>
      </c>
      <c r="E317" s="25">
        <v>75</v>
      </c>
      <c r="F317" s="26">
        <f t="shared" si="4"/>
        <v>1104.75</v>
      </c>
      <c r="G317" s="28"/>
    </row>
    <row r="318" s="1" customFormat="1" ht="21" customHeight="1" spans="1:7">
      <c r="A318" s="17">
        <v>314</v>
      </c>
      <c r="B318" s="19" t="s">
        <v>4864</v>
      </c>
      <c r="C318" s="19" t="s">
        <v>4840</v>
      </c>
      <c r="D318" s="19">
        <v>9.69</v>
      </c>
      <c r="E318" s="25">
        <v>75</v>
      </c>
      <c r="F318" s="26">
        <f t="shared" si="4"/>
        <v>726.75</v>
      </c>
      <c r="G318" s="29" t="s">
        <v>4865</v>
      </c>
    </row>
    <row r="319" s="1" customFormat="1" ht="21" customHeight="1" spans="1:7">
      <c r="A319" s="17">
        <v>315</v>
      </c>
      <c r="B319" s="19" t="s">
        <v>4866</v>
      </c>
      <c r="C319" s="19" t="s">
        <v>4840</v>
      </c>
      <c r="D319" s="19">
        <v>5.62</v>
      </c>
      <c r="E319" s="25">
        <v>75</v>
      </c>
      <c r="F319" s="26">
        <f t="shared" si="4"/>
        <v>421.5</v>
      </c>
      <c r="G319" s="28"/>
    </row>
    <row r="320" s="1" customFormat="1" ht="21" customHeight="1" spans="1:7">
      <c r="A320" s="17">
        <v>316</v>
      </c>
      <c r="B320" s="19" t="s">
        <v>4867</v>
      </c>
      <c r="C320" s="19" t="s">
        <v>4840</v>
      </c>
      <c r="D320" s="19">
        <v>19.38</v>
      </c>
      <c r="E320" s="25">
        <v>75</v>
      </c>
      <c r="F320" s="26">
        <f t="shared" si="4"/>
        <v>1453.5</v>
      </c>
      <c r="G320" s="28"/>
    </row>
    <row r="321" s="1" customFormat="1" ht="21" customHeight="1" spans="1:7">
      <c r="A321" s="17">
        <v>317</v>
      </c>
      <c r="B321" s="19" t="s">
        <v>4868</v>
      </c>
      <c r="C321" s="19" t="s">
        <v>4840</v>
      </c>
      <c r="D321" s="19">
        <v>16.74</v>
      </c>
      <c r="E321" s="25">
        <v>75</v>
      </c>
      <c r="F321" s="26">
        <f t="shared" si="4"/>
        <v>1255.5</v>
      </c>
      <c r="G321" s="28"/>
    </row>
    <row r="322" s="1" customFormat="1" ht="21" customHeight="1" spans="1:7">
      <c r="A322" s="17">
        <v>318</v>
      </c>
      <c r="B322" s="19" t="s">
        <v>4869</v>
      </c>
      <c r="C322" s="19" t="s">
        <v>4840</v>
      </c>
      <c r="D322" s="19">
        <v>12.39</v>
      </c>
      <c r="E322" s="25">
        <v>75</v>
      </c>
      <c r="F322" s="26">
        <f t="shared" si="4"/>
        <v>929.25</v>
      </c>
      <c r="G322" s="28"/>
    </row>
    <row r="323" s="1" customFormat="1" ht="21" customHeight="1" spans="1:7">
      <c r="A323" s="17">
        <v>319</v>
      </c>
      <c r="B323" s="19" t="s">
        <v>4870</v>
      </c>
      <c r="C323" s="19" t="s">
        <v>4840</v>
      </c>
      <c r="D323" s="19">
        <v>10.54</v>
      </c>
      <c r="E323" s="25">
        <v>75</v>
      </c>
      <c r="F323" s="26">
        <f t="shared" si="4"/>
        <v>790.5</v>
      </c>
      <c r="G323" s="28"/>
    </row>
    <row r="324" s="1" customFormat="1" ht="21" customHeight="1" spans="1:7">
      <c r="A324" s="17">
        <v>320</v>
      </c>
      <c r="B324" s="19" t="s">
        <v>4871</v>
      </c>
      <c r="C324" s="19" t="s">
        <v>4840</v>
      </c>
      <c r="D324" s="19">
        <v>5.44</v>
      </c>
      <c r="E324" s="25">
        <v>75</v>
      </c>
      <c r="F324" s="26">
        <f t="shared" si="4"/>
        <v>408</v>
      </c>
      <c r="G324" s="28"/>
    </row>
    <row r="325" s="1" customFormat="1" ht="21" customHeight="1" spans="1:7">
      <c r="A325" s="17">
        <v>321</v>
      </c>
      <c r="B325" s="19" t="s">
        <v>4872</v>
      </c>
      <c r="C325" s="19" t="s">
        <v>4840</v>
      </c>
      <c r="D325" s="19">
        <v>20.75</v>
      </c>
      <c r="E325" s="25">
        <v>75</v>
      </c>
      <c r="F325" s="26">
        <f t="shared" ref="F325:F388" si="5">D325*E325</f>
        <v>1556.25</v>
      </c>
      <c r="G325" s="28"/>
    </row>
    <row r="326" s="1" customFormat="1" ht="21" customHeight="1" spans="1:7">
      <c r="A326" s="17">
        <v>322</v>
      </c>
      <c r="B326" s="19" t="s">
        <v>4873</v>
      </c>
      <c r="C326" s="19" t="s">
        <v>4840</v>
      </c>
      <c r="D326" s="19">
        <v>15.22</v>
      </c>
      <c r="E326" s="25">
        <v>75</v>
      </c>
      <c r="F326" s="26">
        <f t="shared" si="5"/>
        <v>1141.5</v>
      </c>
      <c r="G326" s="28"/>
    </row>
    <row r="327" s="1" customFormat="1" ht="21" customHeight="1" spans="1:7">
      <c r="A327" s="17">
        <v>323</v>
      </c>
      <c r="B327" s="19" t="s">
        <v>4874</v>
      </c>
      <c r="C327" s="19" t="s">
        <v>4840</v>
      </c>
      <c r="D327" s="19">
        <v>11.43</v>
      </c>
      <c r="E327" s="25">
        <v>75</v>
      </c>
      <c r="F327" s="26">
        <f t="shared" si="5"/>
        <v>857.25</v>
      </c>
      <c r="G327" s="28"/>
    </row>
    <row r="328" s="1" customFormat="1" ht="21" customHeight="1" spans="1:7">
      <c r="A328" s="17">
        <v>324</v>
      </c>
      <c r="B328" s="19" t="s">
        <v>1913</v>
      </c>
      <c r="C328" s="19" t="s">
        <v>4840</v>
      </c>
      <c r="D328" s="19">
        <v>11.76</v>
      </c>
      <c r="E328" s="25">
        <v>75</v>
      </c>
      <c r="F328" s="26">
        <f t="shared" si="5"/>
        <v>882</v>
      </c>
      <c r="G328" s="28"/>
    </row>
    <row r="329" s="1" customFormat="1" ht="21" customHeight="1" spans="1:7">
      <c r="A329" s="17">
        <v>325</v>
      </c>
      <c r="B329" s="19" t="s">
        <v>4875</v>
      </c>
      <c r="C329" s="19" t="s">
        <v>4840</v>
      </c>
      <c r="D329" s="19">
        <v>24.15</v>
      </c>
      <c r="E329" s="25">
        <v>75</v>
      </c>
      <c r="F329" s="26">
        <f t="shared" si="5"/>
        <v>1811.25</v>
      </c>
      <c r="G329" s="28"/>
    </row>
    <row r="330" s="1" customFormat="1" ht="21" customHeight="1" spans="1:7">
      <c r="A330" s="17">
        <v>326</v>
      </c>
      <c r="B330" s="19" t="s">
        <v>4876</v>
      </c>
      <c r="C330" s="19" t="s">
        <v>4840</v>
      </c>
      <c r="D330" s="19">
        <v>8.1</v>
      </c>
      <c r="E330" s="25">
        <v>75</v>
      </c>
      <c r="F330" s="26">
        <f t="shared" si="5"/>
        <v>607.5</v>
      </c>
      <c r="G330" s="28"/>
    </row>
    <row r="331" s="1" customFormat="1" ht="21" customHeight="1" spans="1:7">
      <c r="A331" s="17">
        <v>327</v>
      </c>
      <c r="B331" s="19" t="s">
        <v>4877</v>
      </c>
      <c r="C331" s="19" t="s">
        <v>4840</v>
      </c>
      <c r="D331" s="19">
        <v>8.1</v>
      </c>
      <c r="E331" s="25">
        <v>75</v>
      </c>
      <c r="F331" s="26">
        <f t="shared" si="5"/>
        <v>607.5</v>
      </c>
      <c r="G331" s="28"/>
    </row>
    <row r="332" s="1" customFormat="1" ht="21" customHeight="1" spans="1:7">
      <c r="A332" s="17">
        <v>328</v>
      </c>
      <c r="B332" s="19" t="s">
        <v>4878</v>
      </c>
      <c r="C332" s="19" t="s">
        <v>4840</v>
      </c>
      <c r="D332" s="19">
        <v>7.9</v>
      </c>
      <c r="E332" s="25">
        <v>75</v>
      </c>
      <c r="F332" s="26">
        <f t="shared" si="5"/>
        <v>592.5</v>
      </c>
      <c r="G332" s="28"/>
    </row>
    <row r="333" s="1" customFormat="1" ht="21" customHeight="1" spans="1:7">
      <c r="A333" s="17">
        <v>329</v>
      </c>
      <c r="B333" s="19" t="s">
        <v>4879</v>
      </c>
      <c r="C333" s="19" t="s">
        <v>4840</v>
      </c>
      <c r="D333" s="19">
        <v>14.42</v>
      </c>
      <c r="E333" s="25">
        <v>75</v>
      </c>
      <c r="F333" s="26">
        <f t="shared" si="5"/>
        <v>1081.5</v>
      </c>
      <c r="G333" s="28"/>
    </row>
    <row r="334" s="1" customFormat="1" ht="21" customHeight="1" spans="1:7">
      <c r="A334" s="17">
        <v>330</v>
      </c>
      <c r="B334" s="19" t="s">
        <v>4880</v>
      </c>
      <c r="C334" s="19" t="s">
        <v>4840</v>
      </c>
      <c r="D334" s="19">
        <v>4.81</v>
      </c>
      <c r="E334" s="25">
        <v>75</v>
      </c>
      <c r="F334" s="26">
        <f t="shared" si="5"/>
        <v>360.75</v>
      </c>
      <c r="G334" s="28"/>
    </row>
    <row r="335" s="1" customFormat="1" ht="21" customHeight="1" spans="1:7">
      <c r="A335" s="17">
        <v>331</v>
      </c>
      <c r="B335" s="19" t="s">
        <v>4881</v>
      </c>
      <c r="C335" s="19" t="s">
        <v>4840</v>
      </c>
      <c r="D335" s="19">
        <v>7.46</v>
      </c>
      <c r="E335" s="25">
        <v>75</v>
      </c>
      <c r="F335" s="26">
        <f t="shared" si="5"/>
        <v>559.5</v>
      </c>
      <c r="G335" s="28"/>
    </row>
    <row r="336" s="1" customFormat="1" ht="21" customHeight="1" spans="1:7">
      <c r="A336" s="17">
        <v>332</v>
      </c>
      <c r="B336" s="19" t="s">
        <v>4882</v>
      </c>
      <c r="C336" s="19" t="s">
        <v>4840</v>
      </c>
      <c r="D336" s="19">
        <v>5.37</v>
      </c>
      <c r="E336" s="25">
        <v>75</v>
      </c>
      <c r="F336" s="26">
        <f t="shared" si="5"/>
        <v>402.75</v>
      </c>
      <c r="G336" s="28"/>
    </row>
    <row r="337" s="1" customFormat="1" ht="21" customHeight="1" spans="1:7">
      <c r="A337" s="17">
        <v>333</v>
      </c>
      <c r="B337" s="19" t="s">
        <v>4883</v>
      </c>
      <c r="C337" s="19" t="s">
        <v>4840</v>
      </c>
      <c r="D337" s="19">
        <v>9.47</v>
      </c>
      <c r="E337" s="25">
        <v>75</v>
      </c>
      <c r="F337" s="26">
        <f t="shared" si="5"/>
        <v>710.25</v>
      </c>
      <c r="G337" s="28"/>
    </row>
    <row r="338" s="1" customFormat="1" ht="21" customHeight="1" spans="1:7">
      <c r="A338" s="17">
        <v>334</v>
      </c>
      <c r="B338" s="19" t="s">
        <v>4884</v>
      </c>
      <c r="C338" s="19" t="s">
        <v>4885</v>
      </c>
      <c r="D338" s="19">
        <v>3.84</v>
      </c>
      <c r="E338" s="25">
        <v>75</v>
      </c>
      <c r="F338" s="26">
        <f t="shared" si="5"/>
        <v>288</v>
      </c>
      <c r="G338" s="28"/>
    </row>
    <row r="339" s="1" customFormat="1" ht="21" customHeight="1" spans="1:7">
      <c r="A339" s="17">
        <v>335</v>
      </c>
      <c r="B339" s="19" t="s">
        <v>4886</v>
      </c>
      <c r="C339" s="19" t="s">
        <v>4885</v>
      </c>
      <c r="D339" s="19">
        <v>12.13</v>
      </c>
      <c r="E339" s="25">
        <v>75</v>
      </c>
      <c r="F339" s="26">
        <f t="shared" si="5"/>
        <v>909.75</v>
      </c>
      <c r="G339" s="28"/>
    </row>
    <row r="340" s="1" customFormat="1" ht="21" customHeight="1" spans="1:7">
      <c r="A340" s="17">
        <v>336</v>
      </c>
      <c r="B340" s="19" t="s">
        <v>4887</v>
      </c>
      <c r="C340" s="19" t="s">
        <v>4885</v>
      </c>
      <c r="D340" s="19">
        <v>3.72</v>
      </c>
      <c r="E340" s="25">
        <v>75</v>
      </c>
      <c r="F340" s="26">
        <f t="shared" si="5"/>
        <v>279</v>
      </c>
      <c r="G340" s="28"/>
    </row>
    <row r="341" s="1" customFormat="1" ht="21" customHeight="1" spans="1:7">
      <c r="A341" s="17">
        <v>337</v>
      </c>
      <c r="B341" s="19" t="s">
        <v>4888</v>
      </c>
      <c r="C341" s="19" t="s">
        <v>4885</v>
      </c>
      <c r="D341" s="19">
        <v>4</v>
      </c>
      <c r="E341" s="25">
        <v>75</v>
      </c>
      <c r="F341" s="26">
        <f t="shared" si="5"/>
        <v>300</v>
      </c>
      <c r="G341" s="28"/>
    </row>
    <row r="342" s="1" customFormat="1" ht="21" customHeight="1" spans="1:7">
      <c r="A342" s="17">
        <v>338</v>
      </c>
      <c r="B342" s="19" t="s">
        <v>4889</v>
      </c>
      <c r="C342" s="19" t="s">
        <v>4885</v>
      </c>
      <c r="D342" s="19">
        <v>5.19</v>
      </c>
      <c r="E342" s="25">
        <v>75</v>
      </c>
      <c r="F342" s="26">
        <f t="shared" si="5"/>
        <v>389.25</v>
      </c>
      <c r="G342" s="28"/>
    </row>
    <row r="343" s="1" customFormat="1" ht="21" customHeight="1" spans="1:7">
      <c r="A343" s="17">
        <v>339</v>
      </c>
      <c r="B343" s="19" t="s">
        <v>4890</v>
      </c>
      <c r="C343" s="19" t="s">
        <v>4885</v>
      </c>
      <c r="D343" s="19">
        <v>4.98</v>
      </c>
      <c r="E343" s="25">
        <v>75</v>
      </c>
      <c r="F343" s="26">
        <f t="shared" si="5"/>
        <v>373.5</v>
      </c>
      <c r="G343" s="28"/>
    </row>
    <row r="344" s="1" customFormat="1" ht="21" customHeight="1" spans="1:7">
      <c r="A344" s="17">
        <v>340</v>
      </c>
      <c r="B344" s="19" t="s">
        <v>4891</v>
      </c>
      <c r="C344" s="19" t="s">
        <v>4885</v>
      </c>
      <c r="D344" s="19">
        <v>4.4</v>
      </c>
      <c r="E344" s="25">
        <v>75</v>
      </c>
      <c r="F344" s="26">
        <f t="shared" si="5"/>
        <v>330</v>
      </c>
      <c r="G344" s="28"/>
    </row>
    <row r="345" s="1" customFormat="1" ht="21" customHeight="1" spans="1:7">
      <c r="A345" s="17">
        <v>341</v>
      </c>
      <c r="B345" s="19" t="s">
        <v>4892</v>
      </c>
      <c r="C345" s="19" t="s">
        <v>4885</v>
      </c>
      <c r="D345" s="19">
        <v>3.08</v>
      </c>
      <c r="E345" s="25">
        <v>75</v>
      </c>
      <c r="F345" s="26">
        <f t="shared" si="5"/>
        <v>231</v>
      </c>
      <c r="G345" s="28"/>
    </row>
    <row r="346" s="1" customFormat="1" ht="21" customHeight="1" spans="1:7">
      <c r="A346" s="17">
        <v>342</v>
      </c>
      <c r="B346" s="19" t="s">
        <v>4893</v>
      </c>
      <c r="C346" s="19" t="s">
        <v>4885</v>
      </c>
      <c r="D346" s="19">
        <v>14.35</v>
      </c>
      <c r="E346" s="25">
        <v>75</v>
      </c>
      <c r="F346" s="26">
        <f t="shared" si="5"/>
        <v>1076.25</v>
      </c>
      <c r="G346" s="28"/>
    </row>
    <row r="347" s="1" customFormat="1" ht="21" customHeight="1" spans="1:7">
      <c r="A347" s="17">
        <v>343</v>
      </c>
      <c r="B347" s="19" t="s">
        <v>4894</v>
      </c>
      <c r="C347" s="19" t="s">
        <v>4885</v>
      </c>
      <c r="D347" s="19">
        <v>8.54</v>
      </c>
      <c r="E347" s="25">
        <v>75</v>
      </c>
      <c r="F347" s="26">
        <f t="shared" si="5"/>
        <v>640.5</v>
      </c>
      <c r="G347" s="28"/>
    </row>
    <row r="348" s="1" customFormat="1" ht="21" customHeight="1" spans="1:7">
      <c r="A348" s="17">
        <v>344</v>
      </c>
      <c r="B348" s="19" t="s">
        <v>4895</v>
      </c>
      <c r="C348" s="19" t="s">
        <v>4885</v>
      </c>
      <c r="D348" s="19">
        <v>8.86</v>
      </c>
      <c r="E348" s="25">
        <v>75</v>
      </c>
      <c r="F348" s="26">
        <f t="shared" si="5"/>
        <v>664.5</v>
      </c>
      <c r="G348" s="28"/>
    </row>
    <row r="349" s="1" customFormat="1" ht="21" customHeight="1" spans="1:7">
      <c r="A349" s="17">
        <v>345</v>
      </c>
      <c r="B349" s="19" t="s">
        <v>3373</v>
      </c>
      <c r="C349" s="19" t="s">
        <v>4885</v>
      </c>
      <c r="D349" s="19">
        <v>7.19</v>
      </c>
      <c r="E349" s="25">
        <v>75</v>
      </c>
      <c r="F349" s="26">
        <f t="shared" si="5"/>
        <v>539.25</v>
      </c>
      <c r="G349" s="28"/>
    </row>
    <row r="350" s="1" customFormat="1" ht="21" customHeight="1" spans="1:7">
      <c r="A350" s="17">
        <v>346</v>
      </c>
      <c r="B350" s="19" t="s">
        <v>4896</v>
      </c>
      <c r="C350" s="19" t="s">
        <v>4885</v>
      </c>
      <c r="D350" s="19">
        <v>5.34</v>
      </c>
      <c r="E350" s="25">
        <v>75</v>
      </c>
      <c r="F350" s="26">
        <f t="shared" si="5"/>
        <v>400.5</v>
      </c>
      <c r="G350" s="28"/>
    </row>
    <row r="351" s="1" customFormat="1" ht="21" customHeight="1" spans="1:7">
      <c r="A351" s="17">
        <v>347</v>
      </c>
      <c r="B351" s="19" t="s">
        <v>4897</v>
      </c>
      <c r="C351" s="19" t="s">
        <v>4885</v>
      </c>
      <c r="D351" s="19">
        <v>5.2</v>
      </c>
      <c r="E351" s="25">
        <v>75</v>
      </c>
      <c r="F351" s="26">
        <f t="shared" si="5"/>
        <v>390</v>
      </c>
      <c r="G351" s="28"/>
    </row>
    <row r="352" s="1" customFormat="1" ht="21" customHeight="1" spans="1:7">
      <c r="A352" s="17">
        <v>348</v>
      </c>
      <c r="B352" s="19" t="s">
        <v>4898</v>
      </c>
      <c r="C352" s="19" t="s">
        <v>4885</v>
      </c>
      <c r="D352" s="19">
        <v>11.33</v>
      </c>
      <c r="E352" s="25">
        <v>75</v>
      </c>
      <c r="F352" s="26">
        <f t="shared" si="5"/>
        <v>849.75</v>
      </c>
      <c r="G352" s="28"/>
    </row>
    <row r="353" s="1" customFormat="1" ht="21" customHeight="1" spans="1:7">
      <c r="A353" s="17">
        <v>349</v>
      </c>
      <c r="B353" s="19" t="s">
        <v>4899</v>
      </c>
      <c r="C353" s="19" t="s">
        <v>4885</v>
      </c>
      <c r="D353" s="19">
        <v>10</v>
      </c>
      <c r="E353" s="25">
        <v>75</v>
      </c>
      <c r="F353" s="26">
        <f t="shared" si="5"/>
        <v>750</v>
      </c>
      <c r="G353" s="28"/>
    </row>
    <row r="354" s="1" customFormat="1" ht="21" customHeight="1" spans="1:7">
      <c r="A354" s="17">
        <v>350</v>
      </c>
      <c r="B354" s="19" t="s">
        <v>4900</v>
      </c>
      <c r="C354" s="19" t="s">
        <v>4885</v>
      </c>
      <c r="D354" s="19">
        <v>15.86</v>
      </c>
      <c r="E354" s="25">
        <v>75</v>
      </c>
      <c r="F354" s="26">
        <f t="shared" si="5"/>
        <v>1189.5</v>
      </c>
      <c r="G354" s="28"/>
    </row>
    <row r="355" s="1" customFormat="1" ht="21" customHeight="1" spans="1:7">
      <c r="A355" s="17">
        <v>351</v>
      </c>
      <c r="B355" s="19" t="s">
        <v>4901</v>
      </c>
      <c r="C355" s="19" t="s">
        <v>4885</v>
      </c>
      <c r="D355" s="19">
        <v>11.05</v>
      </c>
      <c r="E355" s="25">
        <v>75</v>
      </c>
      <c r="F355" s="26">
        <f t="shared" si="5"/>
        <v>828.75</v>
      </c>
      <c r="G355" s="28"/>
    </row>
    <row r="356" s="1" customFormat="1" ht="21" customHeight="1" spans="1:7">
      <c r="A356" s="17">
        <v>352</v>
      </c>
      <c r="B356" s="19" t="s">
        <v>153</v>
      </c>
      <c r="C356" s="19" t="s">
        <v>4885</v>
      </c>
      <c r="D356" s="19">
        <v>2.99</v>
      </c>
      <c r="E356" s="25">
        <v>75</v>
      </c>
      <c r="F356" s="26">
        <f t="shared" si="5"/>
        <v>224.25</v>
      </c>
      <c r="G356" s="28"/>
    </row>
    <row r="357" s="1" customFormat="1" ht="21" customHeight="1" spans="1:7">
      <c r="A357" s="17">
        <v>353</v>
      </c>
      <c r="B357" s="19" t="s">
        <v>4902</v>
      </c>
      <c r="C357" s="19" t="s">
        <v>4885</v>
      </c>
      <c r="D357" s="19">
        <v>8.06</v>
      </c>
      <c r="E357" s="25">
        <v>75</v>
      </c>
      <c r="F357" s="26">
        <f t="shared" si="5"/>
        <v>604.5</v>
      </c>
      <c r="G357" s="28"/>
    </row>
    <row r="358" s="1" customFormat="1" ht="21" customHeight="1" spans="1:7">
      <c r="A358" s="17">
        <v>354</v>
      </c>
      <c r="B358" s="19" t="s">
        <v>4903</v>
      </c>
      <c r="C358" s="19" t="s">
        <v>4885</v>
      </c>
      <c r="D358" s="19">
        <v>11.23</v>
      </c>
      <c r="E358" s="25">
        <v>75</v>
      </c>
      <c r="F358" s="26">
        <f t="shared" si="5"/>
        <v>842.25</v>
      </c>
      <c r="G358" s="29" t="s">
        <v>4904</v>
      </c>
    </row>
    <row r="359" s="1" customFormat="1" ht="21" customHeight="1" spans="1:7">
      <c r="A359" s="17">
        <v>355</v>
      </c>
      <c r="B359" s="19" t="s">
        <v>4905</v>
      </c>
      <c r="C359" s="19" t="s">
        <v>4885</v>
      </c>
      <c r="D359" s="19">
        <v>2.54</v>
      </c>
      <c r="E359" s="25">
        <v>75</v>
      </c>
      <c r="F359" s="26">
        <f t="shared" si="5"/>
        <v>190.5</v>
      </c>
      <c r="G359" s="28"/>
    </row>
    <row r="360" s="1" customFormat="1" ht="21" customHeight="1" spans="1:7">
      <c r="A360" s="17">
        <v>356</v>
      </c>
      <c r="B360" s="19" t="s">
        <v>4906</v>
      </c>
      <c r="C360" s="19" t="s">
        <v>4885</v>
      </c>
      <c r="D360" s="19">
        <v>4.07</v>
      </c>
      <c r="E360" s="25">
        <v>75</v>
      </c>
      <c r="F360" s="26">
        <f t="shared" si="5"/>
        <v>305.25</v>
      </c>
      <c r="G360" s="28"/>
    </row>
    <row r="361" s="1" customFormat="1" ht="21" customHeight="1" spans="1:7">
      <c r="A361" s="17">
        <v>357</v>
      </c>
      <c r="B361" s="19" t="s">
        <v>4907</v>
      </c>
      <c r="C361" s="19" t="s">
        <v>4885</v>
      </c>
      <c r="D361" s="19">
        <v>7.2</v>
      </c>
      <c r="E361" s="25">
        <v>75</v>
      </c>
      <c r="F361" s="26">
        <f t="shared" si="5"/>
        <v>540</v>
      </c>
      <c r="G361" s="28"/>
    </row>
    <row r="362" s="1" customFormat="1" ht="21" customHeight="1" spans="1:7">
      <c r="A362" s="17">
        <v>358</v>
      </c>
      <c r="B362" s="19" t="s">
        <v>4908</v>
      </c>
      <c r="C362" s="19" t="s">
        <v>4885</v>
      </c>
      <c r="D362" s="19">
        <v>8.62</v>
      </c>
      <c r="E362" s="25">
        <v>75</v>
      </c>
      <c r="F362" s="26">
        <f t="shared" si="5"/>
        <v>646.5</v>
      </c>
      <c r="G362" s="28"/>
    </row>
    <row r="363" s="1" customFormat="1" ht="21" customHeight="1" spans="1:7">
      <c r="A363" s="17">
        <v>359</v>
      </c>
      <c r="B363" s="19" t="s">
        <v>4909</v>
      </c>
      <c r="C363" s="19" t="s">
        <v>4885</v>
      </c>
      <c r="D363" s="19">
        <v>5</v>
      </c>
      <c r="E363" s="25">
        <v>75</v>
      </c>
      <c r="F363" s="26">
        <f t="shared" si="5"/>
        <v>375</v>
      </c>
      <c r="G363" s="28"/>
    </row>
    <row r="364" s="1" customFormat="1" ht="21" customHeight="1" spans="1:7">
      <c r="A364" s="17">
        <v>360</v>
      </c>
      <c r="B364" s="19" t="s">
        <v>4910</v>
      </c>
      <c r="C364" s="19" t="s">
        <v>4885</v>
      </c>
      <c r="D364" s="19">
        <v>2.7</v>
      </c>
      <c r="E364" s="25">
        <v>75</v>
      </c>
      <c r="F364" s="26">
        <f t="shared" si="5"/>
        <v>202.5</v>
      </c>
      <c r="G364" s="28"/>
    </row>
    <row r="365" s="1" customFormat="1" ht="21" customHeight="1" spans="1:7">
      <c r="A365" s="17">
        <v>361</v>
      </c>
      <c r="B365" s="19" t="s">
        <v>4911</v>
      </c>
      <c r="C365" s="19" t="s">
        <v>4885</v>
      </c>
      <c r="D365" s="19">
        <v>13.74</v>
      </c>
      <c r="E365" s="25">
        <v>75</v>
      </c>
      <c r="F365" s="26">
        <f t="shared" si="5"/>
        <v>1030.5</v>
      </c>
      <c r="G365" s="28"/>
    </row>
    <row r="366" s="1" customFormat="1" ht="21" customHeight="1" spans="1:7">
      <c r="A366" s="17">
        <v>362</v>
      </c>
      <c r="B366" s="19" t="s">
        <v>4912</v>
      </c>
      <c r="C366" s="19" t="s">
        <v>4885</v>
      </c>
      <c r="D366" s="19">
        <v>4.1</v>
      </c>
      <c r="E366" s="25">
        <v>75</v>
      </c>
      <c r="F366" s="26">
        <f t="shared" si="5"/>
        <v>307.5</v>
      </c>
      <c r="G366" s="28"/>
    </row>
    <row r="367" s="1" customFormat="1" ht="21" customHeight="1" spans="1:7">
      <c r="A367" s="17">
        <v>363</v>
      </c>
      <c r="B367" s="19" t="s">
        <v>2707</v>
      </c>
      <c r="C367" s="19" t="s">
        <v>4885</v>
      </c>
      <c r="D367" s="19">
        <v>13.04</v>
      </c>
      <c r="E367" s="25">
        <v>75</v>
      </c>
      <c r="F367" s="26">
        <f t="shared" si="5"/>
        <v>978</v>
      </c>
      <c r="G367" s="28"/>
    </row>
    <row r="368" s="1" customFormat="1" ht="21" customHeight="1" spans="1:7">
      <c r="A368" s="17">
        <v>364</v>
      </c>
      <c r="B368" s="19" t="s">
        <v>4913</v>
      </c>
      <c r="C368" s="19" t="s">
        <v>4885</v>
      </c>
      <c r="D368" s="19">
        <v>9.63</v>
      </c>
      <c r="E368" s="25">
        <v>75</v>
      </c>
      <c r="F368" s="26">
        <f t="shared" si="5"/>
        <v>722.25</v>
      </c>
      <c r="G368" s="28"/>
    </row>
    <row r="369" s="1" customFormat="1" ht="21" customHeight="1" spans="1:7">
      <c r="A369" s="17">
        <v>365</v>
      </c>
      <c r="B369" s="19" t="s">
        <v>4914</v>
      </c>
      <c r="C369" s="19" t="s">
        <v>4885</v>
      </c>
      <c r="D369" s="19">
        <v>5.92</v>
      </c>
      <c r="E369" s="25">
        <v>75</v>
      </c>
      <c r="F369" s="26">
        <f t="shared" si="5"/>
        <v>444</v>
      </c>
      <c r="G369" s="28"/>
    </row>
    <row r="370" s="1" customFormat="1" ht="21" customHeight="1" spans="1:7">
      <c r="A370" s="17">
        <v>366</v>
      </c>
      <c r="B370" s="19" t="s">
        <v>4915</v>
      </c>
      <c r="C370" s="19" t="s">
        <v>4885</v>
      </c>
      <c r="D370" s="19">
        <v>3.15</v>
      </c>
      <c r="E370" s="25">
        <v>75</v>
      </c>
      <c r="F370" s="26">
        <f t="shared" si="5"/>
        <v>236.25</v>
      </c>
      <c r="G370" s="28"/>
    </row>
    <row r="371" s="1" customFormat="1" ht="21" customHeight="1" spans="1:7">
      <c r="A371" s="17">
        <v>367</v>
      </c>
      <c r="B371" s="19" t="s">
        <v>4916</v>
      </c>
      <c r="C371" s="19" t="s">
        <v>4885</v>
      </c>
      <c r="D371" s="19">
        <v>2.02</v>
      </c>
      <c r="E371" s="25">
        <v>75</v>
      </c>
      <c r="F371" s="26">
        <f t="shared" si="5"/>
        <v>151.5</v>
      </c>
      <c r="G371" s="28"/>
    </row>
    <row r="372" s="1" customFormat="1" ht="21" customHeight="1" spans="1:7">
      <c r="A372" s="17">
        <v>368</v>
      </c>
      <c r="B372" s="19" t="s">
        <v>4917</v>
      </c>
      <c r="C372" s="19" t="s">
        <v>4885</v>
      </c>
      <c r="D372" s="19">
        <v>11.03</v>
      </c>
      <c r="E372" s="25">
        <v>75</v>
      </c>
      <c r="F372" s="26">
        <f t="shared" si="5"/>
        <v>827.25</v>
      </c>
      <c r="G372" s="28"/>
    </row>
    <row r="373" s="1" customFormat="1" ht="21" customHeight="1" spans="1:7">
      <c r="A373" s="17">
        <v>369</v>
      </c>
      <c r="B373" s="19" t="s">
        <v>4918</v>
      </c>
      <c r="C373" s="19" t="s">
        <v>4885</v>
      </c>
      <c r="D373" s="19">
        <v>15.47</v>
      </c>
      <c r="E373" s="25">
        <v>75</v>
      </c>
      <c r="F373" s="26">
        <f t="shared" si="5"/>
        <v>1160.25</v>
      </c>
      <c r="G373" s="28"/>
    </row>
    <row r="374" s="1" customFormat="1" ht="21" customHeight="1" spans="1:7">
      <c r="A374" s="17">
        <v>370</v>
      </c>
      <c r="B374" s="19" t="s">
        <v>4919</v>
      </c>
      <c r="C374" s="19" t="s">
        <v>4885</v>
      </c>
      <c r="D374" s="19">
        <v>5.2</v>
      </c>
      <c r="E374" s="25">
        <v>75</v>
      </c>
      <c r="F374" s="26">
        <f t="shared" si="5"/>
        <v>390</v>
      </c>
      <c r="G374" s="28"/>
    </row>
    <row r="375" s="1" customFormat="1" ht="21" customHeight="1" spans="1:7">
      <c r="A375" s="17">
        <v>371</v>
      </c>
      <c r="B375" s="19" t="s">
        <v>4920</v>
      </c>
      <c r="C375" s="19" t="s">
        <v>4885</v>
      </c>
      <c r="D375" s="19">
        <v>17.09</v>
      </c>
      <c r="E375" s="25">
        <v>75</v>
      </c>
      <c r="F375" s="26">
        <f t="shared" si="5"/>
        <v>1281.75</v>
      </c>
      <c r="G375" s="28"/>
    </row>
    <row r="376" s="1" customFormat="1" ht="21" customHeight="1" spans="1:7">
      <c r="A376" s="17">
        <v>372</v>
      </c>
      <c r="B376" s="19" t="s">
        <v>4921</v>
      </c>
      <c r="C376" s="19" t="s">
        <v>4922</v>
      </c>
      <c r="D376" s="19">
        <v>4.16</v>
      </c>
      <c r="E376" s="25">
        <v>75</v>
      </c>
      <c r="F376" s="26">
        <f t="shared" si="5"/>
        <v>312</v>
      </c>
      <c r="G376" s="28"/>
    </row>
    <row r="377" s="1" customFormat="1" ht="21" customHeight="1" spans="1:7">
      <c r="A377" s="17">
        <v>373</v>
      </c>
      <c r="B377" s="19" t="s">
        <v>1914</v>
      </c>
      <c r="C377" s="19" t="s">
        <v>4922</v>
      </c>
      <c r="D377" s="19">
        <v>8.2</v>
      </c>
      <c r="E377" s="25">
        <v>75</v>
      </c>
      <c r="F377" s="26">
        <f t="shared" si="5"/>
        <v>615</v>
      </c>
      <c r="G377" s="28"/>
    </row>
    <row r="378" s="1" customFormat="1" ht="21" customHeight="1" spans="1:7">
      <c r="A378" s="17">
        <v>374</v>
      </c>
      <c r="B378" s="19" t="s">
        <v>4923</v>
      </c>
      <c r="C378" s="19" t="s">
        <v>4922</v>
      </c>
      <c r="D378" s="19">
        <v>37.42</v>
      </c>
      <c r="E378" s="25">
        <v>75</v>
      </c>
      <c r="F378" s="26">
        <f t="shared" si="5"/>
        <v>2806.5</v>
      </c>
      <c r="G378" s="28"/>
    </row>
    <row r="379" s="1" customFormat="1" ht="21" customHeight="1" spans="1:7">
      <c r="A379" s="17">
        <v>375</v>
      </c>
      <c r="B379" s="19" t="s">
        <v>4924</v>
      </c>
      <c r="C379" s="19" t="s">
        <v>4922</v>
      </c>
      <c r="D379" s="19">
        <v>7.9</v>
      </c>
      <c r="E379" s="25">
        <v>75</v>
      </c>
      <c r="F379" s="26">
        <f t="shared" si="5"/>
        <v>592.5</v>
      </c>
      <c r="G379" s="28"/>
    </row>
    <row r="380" s="1" customFormat="1" ht="21" customHeight="1" spans="1:7">
      <c r="A380" s="17">
        <v>376</v>
      </c>
      <c r="B380" s="19" t="s">
        <v>4526</v>
      </c>
      <c r="C380" s="19" t="s">
        <v>4922</v>
      </c>
      <c r="D380" s="19">
        <v>4.25</v>
      </c>
      <c r="E380" s="25">
        <v>75</v>
      </c>
      <c r="F380" s="26">
        <f t="shared" si="5"/>
        <v>318.75</v>
      </c>
      <c r="G380" s="28"/>
    </row>
    <row r="381" s="1" customFormat="1" ht="21" customHeight="1" spans="1:7">
      <c r="A381" s="17">
        <v>377</v>
      </c>
      <c r="B381" s="19" t="s">
        <v>4925</v>
      </c>
      <c r="C381" s="19" t="s">
        <v>4922</v>
      </c>
      <c r="D381" s="19">
        <v>3.99</v>
      </c>
      <c r="E381" s="25">
        <v>75</v>
      </c>
      <c r="F381" s="26">
        <f t="shared" si="5"/>
        <v>299.25</v>
      </c>
      <c r="G381" s="28"/>
    </row>
    <row r="382" s="1" customFormat="1" ht="21" customHeight="1" spans="1:7">
      <c r="A382" s="17">
        <v>378</v>
      </c>
      <c r="B382" s="19" t="s">
        <v>4926</v>
      </c>
      <c r="C382" s="19" t="s">
        <v>4922</v>
      </c>
      <c r="D382" s="19">
        <v>8.27</v>
      </c>
      <c r="E382" s="25">
        <v>75</v>
      </c>
      <c r="F382" s="26">
        <f t="shared" si="5"/>
        <v>620.25</v>
      </c>
      <c r="G382" s="28"/>
    </row>
    <row r="383" s="1" customFormat="1" ht="21" customHeight="1" spans="1:7">
      <c r="A383" s="17">
        <v>379</v>
      </c>
      <c r="B383" s="19" t="s">
        <v>4927</v>
      </c>
      <c r="C383" s="19" t="s">
        <v>4922</v>
      </c>
      <c r="D383" s="19">
        <v>16.06</v>
      </c>
      <c r="E383" s="25">
        <v>75</v>
      </c>
      <c r="F383" s="26">
        <f t="shared" si="5"/>
        <v>1204.5</v>
      </c>
      <c r="G383" s="28"/>
    </row>
    <row r="384" s="1" customFormat="1" ht="21" customHeight="1" spans="1:7">
      <c r="A384" s="17">
        <v>380</v>
      </c>
      <c r="B384" s="19" t="s">
        <v>4928</v>
      </c>
      <c r="C384" s="19" t="s">
        <v>4922</v>
      </c>
      <c r="D384" s="19">
        <v>8.94</v>
      </c>
      <c r="E384" s="25">
        <v>75</v>
      </c>
      <c r="F384" s="26">
        <f t="shared" si="5"/>
        <v>670.5</v>
      </c>
      <c r="G384" s="28"/>
    </row>
    <row r="385" s="1" customFormat="1" ht="21" customHeight="1" spans="1:7">
      <c r="A385" s="17">
        <v>381</v>
      </c>
      <c r="B385" s="19" t="s">
        <v>4929</v>
      </c>
      <c r="C385" s="19" t="s">
        <v>4922</v>
      </c>
      <c r="D385" s="19">
        <v>10.92</v>
      </c>
      <c r="E385" s="25">
        <v>75</v>
      </c>
      <c r="F385" s="26">
        <f t="shared" si="5"/>
        <v>819</v>
      </c>
      <c r="G385" s="28"/>
    </row>
    <row r="386" s="1" customFormat="1" ht="21" customHeight="1" spans="1:7">
      <c r="A386" s="17">
        <v>382</v>
      </c>
      <c r="B386" s="19" t="s">
        <v>4930</v>
      </c>
      <c r="C386" s="19" t="s">
        <v>4922</v>
      </c>
      <c r="D386" s="19">
        <v>22.31</v>
      </c>
      <c r="E386" s="25">
        <v>75</v>
      </c>
      <c r="F386" s="26">
        <f t="shared" si="5"/>
        <v>1673.25</v>
      </c>
      <c r="G386" s="28"/>
    </row>
    <row r="387" s="1" customFormat="1" ht="21" customHeight="1" spans="1:7">
      <c r="A387" s="17">
        <v>383</v>
      </c>
      <c r="B387" s="19" t="s">
        <v>4931</v>
      </c>
      <c r="C387" s="19" t="s">
        <v>4922</v>
      </c>
      <c r="D387" s="19">
        <v>4.83</v>
      </c>
      <c r="E387" s="25">
        <v>75</v>
      </c>
      <c r="F387" s="26">
        <f t="shared" si="5"/>
        <v>362.25</v>
      </c>
      <c r="G387" s="28"/>
    </row>
    <row r="388" s="1" customFormat="1" ht="21" customHeight="1" spans="1:7">
      <c r="A388" s="17">
        <v>384</v>
      </c>
      <c r="B388" s="19" t="s">
        <v>4932</v>
      </c>
      <c r="C388" s="19" t="s">
        <v>4922</v>
      </c>
      <c r="D388" s="19">
        <v>6.45</v>
      </c>
      <c r="E388" s="25">
        <v>75</v>
      </c>
      <c r="F388" s="26">
        <f t="shared" si="5"/>
        <v>483.75</v>
      </c>
      <c r="G388" s="28"/>
    </row>
    <row r="389" s="1" customFormat="1" ht="21" customHeight="1" spans="1:7">
      <c r="A389" s="17">
        <v>385</v>
      </c>
      <c r="B389" s="19" t="s">
        <v>4933</v>
      </c>
      <c r="C389" s="19" t="s">
        <v>4922</v>
      </c>
      <c r="D389" s="19">
        <v>6.43</v>
      </c>
      <c r="E389" s="25">
        <v>75</v>
      </c>
      <c r="F389" s="26">
        <f t="shared" ref="F389:F413" si="6">D389*E389</f>
        <v>482.25</v>
      </c>
      <c r="G389" s="28"/>
    </row>
    <row r="390" s="1" customFormat="1" ht="21" customHeight="1" spans="1:7">
      <c r="A390" s="17">
        <v>386</v>
      </c>
      <c r="B390" s="19" t="s">
        <v>4934</v>
      </c>
      <c r="C390" s="19" t="s">
        <v>4922</v>
      </c>
      <c r="D390" s="19">
        <v>11.72</v>
      </c>
      <c r="E390" s="25">
        <v>75</v>
      </c>
      <c r="F390" s="26">
        <f t="shared" si="6"/>
        <v>879</v>
      </c>
      <c r="G390" s="28"/>
    </row>
    <row r="391" s="1" customFormat="1" ht="21" customHeight="1" spans="1:7">
      <c r="A391" s="17">
        <v>387</v>
      </c>
      <c r="B391" s="19" t="s">
        <v>4935</v>
      </c>
      <c r="C391" s="19" t="s">
        <v>4922</v>
      </c>
      <c r="D391" s="19">
        <v>13.15</v>
      </c>
      <c r="E391" s="25">
        <v>75</v>
      </c>
      <c r="F391" s="26">
        <f t="shared" si="6"/>
        <v>986.25</v>
      </c>
      <c r="G391" s="28"/>
    </row>
    <row r="392" s="1" customFormat="1" ht="21" customHeight="1" spans="1:7">
      <c r="A392" s="17">
        <v>388</v>
      </c>
      <c r="B392" s="19" t="s">
        <v>4936</v>
      </c>
      <c r="C392" s="19" t="s">
        <v>4922</v>
      </c>
      <c r="D392" s="19">
        <v>12.36</v>
      </c>
      <c r="E392" s="25">
        <v>75</v>
      </c>
      <c r="F392" s="26">
        <f t="shared" si="6"/>
        <v>927</v>
      </c>
      <c r="G392" s="28"/>
    </row>
    <row r="393" s="1" customFormat="1" ht="21" customHeight="1" spans="1:7">
      <c r="A393" s="17">
        <v>389</v>
      </c>
      <c r="B393" s="19" t="s">
        <v>4937</v>
      </c>
      <c r="C393" s="19" t="s">
        <v>4922</v>
      </c>
      <c r="D393" s="19">
        <v>3.69</v>
      </c>
      <c r="E393" s="25">
        <v>75</v>
      </c>
      <c r="F393" s="26">
        <f t="shared" si="6"/>
        <v>276.75</v>
      </c>
      <c r="G393" s="28"/>
    </row>
    <row r="394" s="1" customFormat="1" ht="21" customHeight="1" spans="1:7">
      <c r="A394" s="17">
        <v>390</v>
      </c>
      <c r="B394" s="19" t="s">
        <v>4938</v>
      </c>
      <c r="C394" s="19" t="s">
        <v>4922</v>
      </c>
      <c r="D394" s="19">
        <v>2.93</v>
      </c>
      <c r="E394" s="25">
        <v>75</v>
      </c>
      <c r="F394" s="26">
        <f t="shared" si="6"/>
        <v>219.75</v>
      </c>
      <c r="G394" s="28"/>
    </row>
    <row r="395" s="1" customFormat="1" ht="21" customHeight="1" spans="1:7">
      <c r="A395" s="17">
        <v>391</v>
      </c>
      <c r="B395" s="19" t="s">
        <v>4939</v>
      </c>
      <c r="C395" s="19" t="s">
        <v>4922</v>
      </c>
      <c r="D395" s="19">
        <v>12.09</v>
      </c>
      <c r="E395" s="25">
        <v>75</v>
      </c>
      <c r="F395" s="26">
        <f t="shared" si="6"/>
        <v>906.75</v>
      </c>
      <c r="G395" s="28"/>
    </row>
    <row r="396" s="1" customFormat="1" ht="21" customHeight="1" spans="1:7">
      <c r="A396" s="17">
        <v>392</v>
      </c>
      <c r="B396" s="19" t="s">
        <v>4940</v>
      </c>
      <c r="C396" s="19" t="s">
        <v>4922</v>
      </c>
      <c r="D396" s="19">
        <v>16.2</v>
      </c>
      <c r="E396" s="25">
        <v>75</v>
      </c>
      <c r="F396" s="26">
        <f t="shared" si="6"/>
        <v>1215</v>
      </c>
      <c r="G396" s="28"/>
    </row>
    <row r="397" s="1" customFormat="1" ht="21" customHeight="1" spans="1:7">
      <c r="A397" s="17">
        <v>393</v>
      </c>
      <c r="B397" s="19" t="s">
        <v>4941</v>
      </c>
      <c r="C397" s="19" t="s">
        <v>4922</v>
      </c>
      <c r="D397" s="19">
        <v>12.63</v>
      </c>
      <c r="E397" s="25">
        <v>75</v>
      </c>
      <c r="F397" s="26">
        <f t="shared" si="6"/>
        <v>947.25</v>
      </c>
      <c r="G397" s="28"/>
    </row>
    <row r="398" s="1" customFormat="1" ht="21" customHeight="1" spans="1:7">
      <c r="A398" s="17">
        <v>394</v>
      </c>
      <c r="B398" s="19" t="s">
        <v>4942</v>
      </c>
      <c r="C398" s="19" t="s">
        <v>4922</v>
      </c>
      <c r="D398" s="19">
        <v>10.48</v>
      </c>
      <c r="E398" s="25">
        <v>75</v>
      </c>
      <c r="F398" s="26">
        <f t="shared" si="6"/>
        <v>786</v>
      </c>
      <c r="G398" s="28"/>
    </row>
    <row r="399" s="1" customFormat="1" ht="21" customHeight="1" spans="1:7">
      <c r="A399" s="17">
        <v>395</v>
      </c>
      <c r="B399" s="19" t="s">
        <v>4943</v>
      </c>
      <c r="C399" s="19" t="s">
        <v>4922</v>
      </c>
      <c r="D399" s="19">
        <v>1.2</v>
      </c>
      <c r="E399" s="25">
        <v>75</v>
      </c>
      <c r="F399" s="26">
        <f t="shared" si="6"/>
        <v>90</v>
      </c>
      <c r="G399" s="28"/>
    </row>
    <row r="400" s="1" customFormat="1" ht="21" customHeight="1" spans="1:7">
      <c r="A400" s="17">
        <v>396</v>
      </c>
      <c r="B400" s="19" t="s">
        <v>4944</v>
      </c>
      <c r="C400" s="19" t="s">
        <v>4922</v>
      </c>
      <c r="D400" s="19">
        <v>11.91</v>
      </c>
      <c r="E400" s="25">
        <v>75</v>
      </c>
      <c r="F400" s="26">
        <f t="shared" si="6"/>
        <v>893.25</v>
      </c>
      <c r="G400" s="28"/>
    </row>
    <row r="401" s="1" customFormat="1" ht="21" customHeight="1" spans="1:7">
      <c r="A401" s="17">
        <v>397</v>
      </c>
      <c r="B401" s="19" t="s">
        <v>4945</v>
      </c>
      <c r="C401" s="19" t="s">
        <v>4922</v>
      </c>
      <c r="D401" s="19">
        <v>11.72</v>
      </c>
      <c r="E401" s="25">
        <v>75</v>
      </c>
      <c r="F401" s="26">
        <f t="shared" si="6"/>
        <v>879</v>
      </c>
      <c r="G401" s="28"/>
    </row>
    <row r="402" s="1" customFormat="1" ht="21" customHeight="1" spans="1:7">
      <c r="A402" s="17">
        <v>398</v>
      </c>
      <c r="B402" s="19" t="s">
        <v>4946</v>
      </c>
      <c r="C402" s="19" t="s">
        <v>4922</v>
      </c>
      <c r="D402" s="19">
        <v>5.5</v>
      </c>
      <c r="E402" s="25">
        <v>75</v>
      </c>
      <c r="F402" s="26">
        <f t="shared" si="6"/>
        <v>412.5</v>
      </c>
      <c r="G402" s="28"/>
    </row>
    <row r="403" s="1" customFormat="1" ht="21" customHeight="1" spans="1:7">
      <c r="A403" s="17">
        <v>399</v>
      </c>
      <c r="B403" s="19" t="s">
        <v>4947</v>
      </c>
      <c r="C403" s="19" t="s">
        <v>4922</v>
      </c>
      <c r="D403" s="19">
        <v>12.55</v>
      </c>
      <c r="E403" s="25">
        <v>75</v>
      </c>
      <c r="F403" s="26">
        <f t="shared" si="6"/>
        <v>941.25</v>
      </c>
      <c r="G403" s="28"/>
    </row>
    <row r="404" s="1" customFormat="1" ht="21" customHeight="1" spans="1:7">
      <c r="A404" s="17">
        <v>400</v>
      </c>
      <c r="B404" s="19" t="s">
        <v>4948</v>
      </c>
      <c r="C404" s="19" t="s">
        <v>4922</v>
      </c>
      <c r="D404" s="19">
        <v>6.26</v>
      </c>
      <c r="E404" s="25">
        <v>75</v>
      </c>
      <c r="F404" s="26">
        <f t="shared" si="6"/>
        <v>469.5</v>
      </c>
      <c r="G404" s="28"/>
    </row>
    <row r="405" s="1" customFormat="1" ht="21" customHeight="1" spans="1:7">
      <c r="A405" s="17">
        <v>401</v>
      </c>
      <c r="B405" s="19" t="s">
        <v>4949</v>
      </c>
      <c r="C405" s="19" t="s">
        <v>4922</v>
      </c>
      <c r="D405" s="19">
        <v>6.79</v>
      </c>
      <c r="E405" s="25">
        <v>75</v>
      </c>
      <c r="F405" s="26">
        <f t="shared" si="6"/>
        <v>509.25</v>
      </c>
      <c r="G405" s="28"/>
    </row>
    <row r="406" s="1" customFormat="1" ht="21" customHeight="1" spans="1:7">
      <c r="A406" s="17">
        <v>402</v>
      </c>
      <c r="B406" s="19" t="s">
        <v>4950</v>
      </c>
      <c r="C406" s="19" t="s">
        <v>4922</v>
      </c>
      <c r="D406" s="19">
        <v>3.18</v>
      </c>
      <c r="E406" s="25">
        <v>75</v>
      </c>
      <c r="F406" s="26">
        <f t="shared" si="6"/>
        <v>238.5</v>
      </c>
      <c r="G406" s="28"/>
    </row>
    <row r="407" s="1" customFormat="1" ht="21" customHeight="1" spans="1:7">
      <c r="A407" s="17">
        <v>403</v>
      </c>
      <c r="B407" s="19" t="s">
        <v>4951</v>
      </c>
      <c r="C407" s="19" t="s">
        <v>4922</v>
      </c>
      <c r="D407" s="19">
        <v>14.01</v>
      </c>
      <c r="E407" s="25">
        <v>75</v>
      </c>
      <c r="F407" s="26">
        <f t="shared" si="6"/>
        <v>1050.75</v>
      </c>
      <c r="G407" s="28"/>
    </row>
    <row r="408" s="1" customFormat="1" ht="21" customHeight="1" spans="1:7">
      <c r="A408" s="17">
        <v>404</v>
      </c>
      <c r="B408" s="19" t="s">
        <v>4952</v>
      </c>
      <c r="C408" s="19" t="s">
        <v>4922</v>
      </c>
      <c r="D408" s="19">
        <v>26.91</v>
      </c>
      <c r="E408" s="25">
        <v>75</v>
      </c>
      <c r="F408" s="26">
        <f t="shared" si="6"/>
        <v>2018.25</v>
      </c>
      <c r="G408" s="28"/>
    </row>
    <row r="409" s="1" customFormat="1" ht="21" customHeight="1" spans="1:7">
      <c r="A409" s="17">
        <v>405</v>
      </c>
      <c r="B409" s="19" t="s">
        <v>4953</v>
      </c>
      <c r="C409" s="19" t="s">
        <v>4922</v>
      </c>
      <c r="D409" s="19">
        <v>7.05</v>
      </c>
      <c r="E409" s="25">
        <v>75</v>
      </c>
      <c r="F409" s="26">
        <f t="shared" si="6"/>
        <v>528.75</v>
      </c>
      <c r="G409" s="28"/>
    </row>
    <row r="410" s="1" customFormat="1" ht="21" customHeight="1" spans="1:7">
      <c r="A410" s="17">
        <v>406</v>
      </c>
      <c r="B410" s="19" t="s">
        <v>4954</v>
      </c>
      <c r="C410" s="19" t="s">
        <v>4922</v>
      </c>
      <c r="D410" s="19">
        <v>22.82</v>
      </c>
      <c r="E410" s="25">
        <v>75</v>
      </c>
      <c r="F410" s="26">
        <f t="shared" si="6"/>
        <v>1711.5</v>
      </c>
      <c r="G410" s="28"/>
    </row>
    <row r="411" s="1" customFormat="1" ht="21" customHeight="1" spans="1:7">
      <c r="A411" s="17">
        <v>407</v>
      </c>
      <c r="B411" s="19" t="s">
        <v>4955</v>
      </c>
      <c r="C411" s="19" t="s">
        <v>4922</v>
      </c>
      <c r="D411" s="19">
        <v>6.6</v>
      </c>
      <c r="E411" s="25">
        <v>75</v>
      </c>
      <c r="F411" s="26">
        <f t="shared" si="6"/>
        <v>495</v>
      </c>
      <c r="G411" s="28"/>
    </row>
    <row r="412" s="1" customFormat="1" ht="21" customHeight="1" spans="1:7">
      <c r="A412" s="17">
        <v>408</v>
      </c>
      <c r="B412" s="19" t="s">
        <v>4956</v>
      </c>
      <c r="C412" s="19" t="s">
        <v>4922</v>
      </c>
      <c r="D412" s="19">
        <v>2.21</v>
      </c>
      <c r="E412" s="25">
        <v>75</v>
      </c>
      <c r="F412" s="26">
        <f t="shared" si="6"/>
        <v>165.75</v>
      </c>
      <c r="G412" s="28"/>
    </row>
    <row r="413" s="1" customFormat="1" ht="21" customHeight="1" spans="1:7">
      <c r="A413" s="17">
        <v>409</v>
      </c>
      <c r="B413" s="19" t="s">
        <v>4957</v>
      </c>
      <c r="C413" s="19" t="s">
        <v>4922</v>
      </c>
      <c r="D413" s="19">
        <v>5.64</v>
      </c>
      <c r="E413" s="25">
        <v>75</v>
      </c>
      <c r="F413" s="26">
        <f t="shared" si="6"/>
        <v>423</v>
      </c>
      <c r="G413" s="28"/>
    </row>
    <row r="414" s="1" customFormat="1" ht="21" customHeight="1" spans="6:7">
      <c r="F414" s="4"/>
      <c r="G414" s="5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3"/>
  <sheetViews>
    <sheetView workbookViewId="0">
      <selection activeCell="C27" sqref="C27"/>
    </sheetView>
  </sheetViews>
  <sheetFormatPr defaultColWidth="9" defaultRowHeight="13.5" outlineLevelCol="6"/>
  <cols>
    <col min="1" max="1" width="6" style="1" customWidth="1"/>
    <col min="2" max="4" width="19" style="1" customWidth="1"/>
    <col min="5" max="5" width="19" style="131" customWidth="1"/>
    <col min="6" max="6" width="19" style="4" customWidth="1"/>
    <col min="7" max="7" width="13.4416666666667" style="1" customWidth="1"/>
    <col min="8" max="16384" width="9" style="1"/>
  </cols>
  <sheetData>
    <row r="1" s="1" customFormat="1" ht="37" customHeight="1" spans="1:7">
      <c r="A1" s="6" t="s">
        <v>561</v>
      </c>
      <c r="B1" s="6"/>
      <c r="C1" s="6"/>
      <c r="D1" s="6"/>
      <c r="E1" s="132"/>
      <c r="F1" s="7"/>
      <c r="G1" s="6"/>
    </row>
    <row r="2" s="68" customFormat="1" ht="30" customHeight="1" spans="1:7">
      <c r="A2" s="72" t="s">
        <v>562</v>
      </c>
      <c r="B2" s="73"/>
      <c r="C2" s="73"/>
      <c r="D2" s="73"/>
      <c r="E2" s="133"/>
      <c r="F2" s="74"/>
      <c r="G2" s="73"/>
    </row>
    <row r="3" s="32" customFormat="1" ht="38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4" t="s">
        <v>563</v>
      </c>
      <c r="F3" s="14" t="s">
        <v>7</v>
      </c>
      <c r="G3" s="13" t="s">
        <v>8</v>
      </c>
    </row>
    <row r="4" s="3" customFormat="1" ht="20" customHeight="1" spans="1:7">
      <c r="A4" s="135" t="s">
        <v>9</v>
      </c>
      <c r="B4" s="136"/>
      <c r="C4" s="137"/>
      <c r="D4" s="99">
        <f>SUM(D5:D323)</f>
        <v>1607.81</v>
      </c>
      <c r="E4" s="138">
        <v>75</v>
      </c>
      <c r="F4" s="99">
        <f>SUM(F5:F323)</f>
        <v>120585.75</v>
      </c>
      <c r="G4" s="20"/>
    </row>
    <row r="5" s="3" customFormat="1" ht="20" customHeight="1" spans="1:7">
      <c r="A5" s="137">
        <v>1</v>
      </c>
      <c r="B5" s="139" t="s">
        <v>564</v>
      </c>
      <c r="C5" s="137" t="s">
        <v>565</v>
      </c>
      <c r="D5" s="99">
        <v>0.17</v>
      </c>
      <c r="E5" s="140">
        <v>75</v>
      </c>
      <c r="F5" s="45">
        <v>12.75</v>
      </c>
      <c r="G5" s="20"/>
    </row>
    <row r="6" s="3" customFormat="1" ht="20" customHeight="1" spans="1:7">
      <c r="A6" s="137">
        <v>2</v>
      </c>
      <c r="B6" s="139" t="s">
        <v>566</v>
      </c>
      <c r="C6" s="137" t="s">
        <v>565</v>
      </c>
      <c r="D6" s="99">
        <v>1.26</v>
      </c>
      <c r="E6" s="140">
        <v>75</v>
      </c>
      <c r="F6" s="45">
        <v>94.5</v>
      </c>
      <c r="G6" s="20"/>
    </row>
    <row r="7" s="3" customFormat="1" ht="20" customHeight="1" spans="1:7">
      <c r="A7" s="137">
        <v>3</v>
      </c>
      <c r="B7" s="139" t="s">
        <v>567</v>
      </c>
      <c r="C7" s="137" t="s">
        <v>565</v>
      </c>
      <c r="D7" s="99">
        <v>0.43</v>
      </c>
      <c r="E7" s="140">
        <v>75</v>
      </c>
      <c r="F7" s="45">
        <v>32.25</v>
      </c>
      <c r="G7" s="20"/>
    </row>
    <row r="8" s="3" customFormat="1" ht="20" customHeight="1" spans="1:7">
      <c r="A8" s="137">
        <v>4</v>
      </c>
      <c r="B8" s="139" t="s">
        <v>568</v>
      </c>
      <c r="C8" s="137" t="s">
        <v>565</v>
      </c>
      <c r="D8" s="99">
        <v>1.68</v>
      </c>
      <c r="E8" s="140">
        <v>75</v>
      </c>
      <c r="F8" s="45">
        <v>126</v>
      </c>
      <c r="G8" s="20"/>
    </row>
    <row r="9" s="3" customFormat="1" ht="20" customHeight="1" spans="1:7">
      <c r="A9" s="137">
        <v>5</v>
      </c>
      <c r="B9" s="139" t="s">
        <v>569</v>
      </c>
      <c r="C9" s="137" t="s">
        <v>565</v>
      </c>
      <c r="D9" s="99">
        <v>1.32</v>
      </c>
      <c r="E9" s="140">
        <v>75</v>
      </c>
      <c r="F9" s="45">
        <v>99</v>
      </c>
      <c r="G9" s="20"/>
    </row>
    <row r="10" s="3" customFormat="1" ht="20" customHeight="1" spans="1:7">
      <c r="A10" s="137">
        <v>6</v>
      </c>
      <c r="B10" s="139" t="s">
        <v>570</v>
      </c>
      <c r="C10" s="137" t="s">
        <v>565</v>
      </c>
      <c r="D10" s="99">
        <v>0.77</v>
      </c>
      <c r="E10" s="140">
        <v>75</v>
      </c>
      <c r="F10" s="45">
        <v>57.75</v>
      </c>
      <c r="G10" s="20"/>
    </row>
    <row r="11" s="3" customFormat="1" ht="20" customHeight="1" spans="1:7">
      <c r="A11" s="137">
        <v>7</v>
      </c>
      <c r="B11" s="139" t="s">
        <v>571</v>
      </c>
      <c r="C11" s="137" t="s">
        <v>565</v>
      </c>
      <c r="D11" s="99">
        <v>0.17</v>
      </c>
      <c r="E11" s="140">
        <v>75</v>
      </c>
      <c r="F11" s="45">
        <v>12.75</v>
      </c>
      <c r="G11" s="20"/>
    </row>
    <row r="12" s="3" customFormat="1" ht="20" customHeight="1" spans="1:7">
      <c r="A12" s="137">
        <v>8</v>
      </c>
      <c r="B12" s="139" t="s">
        <v>572</v>
      </c>
      <c r="C12" s="137" t="s">
        <v>565</v>
      </c>
      <c r="D12" s="99">
        <v>1</v>
      </c>
      <c r="E12" s="140">
        <v>75</v>
      </c>
      <c r="F12" s="45">
        <v>75</v>
      </c>
      <c r="G12" s="20"/>
    </row>
    <row r="13" s="3" customFormat="1" ht="20" customHeight="1" spans="1:7">
      <c r="A13" s="137">
        <v>9</v>
      </c>
      <c r="B13" s="139" t="s">
        <v>573</v>
      </c>
      <c r="C13" s="137" t="s">
        <v>565</v>
      </c>
      <c r="D13" s="99">
        <v>1</v>
      </c>
      <c r="E13" s="140">
        <v>75</v>
      </c>
      <c r="F13" s="45">
        <v>75</v>
      </c>
      <c r="G13" s="141"/>
    </row>
    <row r="14" s="3" customFormat="1" ht="20" customHeight="1" spans="1:7">
      <c r="A14" s="137">
        <v>10</v>
      </c>
      <c r="B14" s="139" t="s">
        <v>574</v>
      </c>
      <c r="C14" s="137" t="s">
        <v>565</v>
      </c>
      <c r="D14" s="99">
        <v>1.64</v>
      </c>
      <c r="E14" s="140">
        <v>75</v>
      </c>
      <c r="F14" s="45">
        <v>123</v>
      </c>
      <c r="G14" s="142"/>
    </row>
    <row r="15" s="3" customFormat="1" ht="20" customHeight="1" spans="1:7">
      <c r="A15" s="137">
        <v>11</v>
      </c>
      <c r="B15" s="139" t="s">
        <v>575</v>
      </c>
      <c r="C15" s="137" t="s">
        <v>576</v>
      </c>
      <c r="D15" s="99">
        <v>9.95</v>
      </c>
      <c r="E15" s="140">
        <v>75</v>
      </c>
      <c r="F15" s="45">
        <v>746.25</v>
      </c>
      <c r="G15" s="142"/>
    </row>
    <row r="16" s="3" customFormat="1" ht="20" customHeight="1" spans="1:7">
      <c r="A16" s="137">
        <v>12</v>
      </c>
      <c r="B16" s="139" t="s">
        <v>577</v>
      </c>
      <c r="C16" s="137" t="s">
        <v>576</v>
      </c>
      <c r="D16" s="99">
        <v>7.18</v>
      </c>
      <c r="E16" s="140">
        <v>75</v>
      </c>
      <c r="F16" s="45">
        <v>538.5</v>
      </c>
      <c r="G16" s="142"/>
    </row>
    <row r="17" s="3" customFormat="1" ht="20" customHeight="1" spans="1:7">
      <c r="A17" s="137">
        <v>13</v>
      </c>
      <c r="B17" s="139" t="s">
        <v>578</v>
      </c>
      <c r="C17" s="137" t="s">
        <v>576</v>
      </c>
      <c r="D17" s="99">
        <v>2.63</v>
      </c>
      <c r="E17" s="140">
        <v>75</v>
      </c>
      <c r="F17" s="45">
        <v>197.25</v>
      </c>
      <c r="G17" s="142"/>
    </row>
    <row r="18" s="3" customFormat="1" ht="20" customHeight="1" spans="1:7">
      <c r="A18" s="137">
        <v>14</v>
      </c>
      <c r="B18" s="139" t="s">
        <v>579</v>
      </c>
      <c r="C18" s="137" t="s">
        <v>576</v>
      </c>
      <c r="D18" s="99">
        <v>4.08</v>
      </c>
      <c r="E18" s="140">
        <v>75</v>
      </c>
      <c r="F18" s="45">
        <v>306</v>
      </c>
      <c r="G18" s="142"/>
    </row>
    <row r="19" s="1" customFormat="1" ht="20" customHeight="1" spans="1:7">
      <c r="A19" s="137">
        <v>15</v>
      </c>
      <c r="B19" s="139" t="s">
        <v>580</v>
      </c>
      <c r="C19" s="137" t="s">
        <v>576</v>
      </c>
      <c r="D19" s="99">
        <v>4.59</v>
      </c>
      <c r="E19" s="140">
        <v>75</v>
      </c>
      <c r="F19" s="45">
        <v>344.25</v>
      </c>
      <c r="G19" s="98"/>
    </row>
    <row r="20" s="1" customFormat="1" ht="20" customHeight="1" spans="1:7">
      <c r="A20" s="137">
        <v>16</v>
      </c>
      <c r="B20" s="139" t="s">
        <v>581</v>
      </c>
      <c r="C20" s="137" t="s">
        <v>576</v>
      </c>
      <c r="D20" s="99">
        <v>4.66</v>
      </c>
      <c r="E20" s="140">
        <v>75</v>
      </c>
      <c r="F20" s="45">
        <v>349.5</v>
      </c>
      <c r="G20" s="98"/>
    </row>
    <row r="21" s="1" customFormat="1" ht="20" customHeight="1" spans="1:7">
      <c r="A21" s="137">
        <v>17</v>
      </c>
      <c r="B21" s="139" t="s">
        <v>582</v>
      </c>
      <c r="C21" s="137" t="s">
        <v>576</v>
      </c>
      <c r="D21" s="99">
        <v>1.46</v>
      </c>
      <c r="E21" s="140">
        <v>75</v>
      </c>
      <c r="F21" s="45">
        <v>109.5</v>
      </c>
      <c r="G21" s="98"/>
    </row>
    <row r="22" s="1" customFormat="1" ht="20" customHeight="1" spans="1:7">
      <c r="A22" s="137">
        <v>18</v>
      </c>
      <c r="B22" s="139" t="s">
        <v>583</v>
      </c>
      <c r="C22" s="137" t="s">
        <v>576</v>
      </c>
      <c r="D22" s="99">
        <v>4.15</v>
      </c>
      <c r="E22" s="140">
        <v>75</v>
      </c>
      <c r="F22" s="45">
        <v>311.25</v>
      </c>
      <c r="G22" s="98"/>
    </row>
    <row r="23" s="1" customFormat="1" ht="20" customHeight="1" spans="1:7">
      <c r="A23" s="137">
        <v>19</v>
      </c>
      <c r="B23" s="139" t="s">
        <v>584</v>
      </c>
      <c r="C23" s="137" t="s">
        <v>576</v>
      </c>
      <c r="D23" s="99">
        <v>4.48</v>
      </c>
      <c r="E23" s="140">
        <v>75</v>
      </c>
      <c r="F23" s="45">
        <v>336</v>
      </c>
      <c r="G23" s="98"/>
    </row>
    <row r="24" s="1" customFormat="1" ht="20" customHeight="1" spans="1:7">
      <c r="A24" s="137">
        <v>20</v>
      </c>
      <c r="B24" s="139" t="s">
        <v>585</v>
      </c>
      <c r="C24" s="137" t="s">
        <v>576</v>
      </c>
      <c r="D24" s="99">
        <v>0.9</v>
      </c>
      <c r="E24" s="140">
        <v>75</v>
      </c>
      <c r="F24" s="45">
        <v>67.5</v>
      </c>
      <c r="G24" s="98"/>
    </row>
    <row r="25" s="1" customFormat="1" ht="20" customHeight="1" spans="1:7">
      <c r="A25" s="137">
        <v>21</v>
      </c>
      <c r="B25" s="139" t="s">
        <v>586</v>
      </c>
      <c r="C25" s="137" t="s">
        <v>576</v>
      </c>
      <c r="D25" s="99">
        <v>1.68</v>
      </c>
      <c r="E25" s="140">
        <v>75</v>
      </c>
      <c r="F25" s="45">
        <v>126</v>
      </c>
      <c r="G25" s="98"/>
    </row>
    <row r="26" s="1" customFormat="1" ht="20" customHeight="1" spans="1:7">
      <c r="A26" s="137">
        <v>22</v>
      </c>
      <c r="B26" s="139" t="s">
        <v>587</v>
      </c>
      <c r="C26" s="137" t="s">
        <v>576</v>
      </c>
      <c r="D26" s="99">
        <v>2.23</v>
      </c>
      <c r="E26" s="140">
        <v>75</v>
      </c>
      <c r="F26" s="45">
        <v>167.25</v>
      </c>
      <c r="G26" s="98"/>
    </row>
    <row r="27" s="1" customFormat="1" ht="20" customHeight="1" spans="1:7">
      <c r="A27" s="137">
        <v>23</v>
      </c>
      <c r="B27" s="139" t="s">
        <v>588</v>
      </c>
      <c r="C27" s="139" t="s">
        <v>576</v>
      </c>
      <c r="D27" s="99">
        <v>6.36</v>
      </c>
      <c r="E27" s="140">
        <v>75</v>
      </c>
      <c r="F27" s="45">
        <v>477</v>
      </c>
      <c r="G27" s="98"/>
    </row>
    <row r="28" s="1" customFormat="1" ht="20" customHeight="1" spans="1:7">
      <c r="A28" s="137">
        <v>24</v>
      </c>
      <c r="B28" s="139" t="s">
        <v>589</v>
      </c>
      <c r="C28" s="137" t="s">
        <v>576</v>
      </c>
      <c r="D28" s="99">
        <v>4.25</v>
      </c>
      <c r="E28" s="140">
        <v>75</v>
      </c>
      <c r="F28" s="45">
        <v>318.75</v>
      </c>
      <c r="G28" s="98"/>
    </row>
    <row r="29" s="1" customFormat="1" ht="20" customHeight="1" spans="1:7">
      <c r="A29" s="137">
        <v>25</v>
      </c>
      <c r="B29" s="139" t="s">
        <v>590</v>
      </c>
      <c r="C29" s="137" t="s">
        <v>576</v>
      </c>
      <c r="D29" s="99">
        <v>8.88</v>
      </c>
      <c r="E29" s="140">
        <v>75</v>
      </c>
      <c r="F29" s="45">
        <v>666</v>
      </c>
      <c r="G29" s="98"/>
    </row>
    <row r="30" s="1" customFormat="1" ht="20" customHeight="1" spans="1:7">
      <c r="A30" s="137">
        <v>26</v>
      </c>
      <c r="B30" s="139" t="s">
        <v>591</v>
      </c>
      <c r="C30" s="139" t="s">
        <v>576</v>
      </c>
      <c r="D30" s="101">
        <v>6.01</v>
      </c>
      <c r="E30" s="140">
        <v>75</v>
      </c>
      <c r="F30" s="45">
        <v>450.75</v>
      </c>
      <c r="G30" s="98"/>
    </row>
    <row r="31" s="1" customFormat="1" ht="20" customHeight="1" spans="1:7">
      <c r="A31" s="137">
        <v>27</v>
      </c>
      <c r="B31" s="139" t="s">
        <v>592</v>
      </c>
      <c r="C31" s="139" t="s">
        <v>576</v>
      </c>
      <c r="D31" s="101">
        <v>3.01</v>
      </c>
      <c r="E31" s="140">
        <v>75</v>
      </c>
      <c r="F31" s="45">
        <v>225.75</v>
      </c>
      <c r="G31" s="98"/>
    </row>
    <row r="32" s="1" customFormat="1" ht="20" customHeight="1" spans="1:7">
      <c r="A32" s="137">
        <v>28</v>
      </c>
      <c r="B32" s="139" t="s">
        <v>593</v>
      </c>
      <c r="C32" s="139" t="s">
        <v>576</v>
      </c>
      <c r="D32" s="101">
        <v>2.96</v>
      </c>
      <c r="E32" s="140">
        <v>75</v>
      </c>
      <c r="F32" s="45">
        <v>222</v>
      </c>
      <c r="G32" s="98"/>
    </row>
    <row r="33" s="1" customFormat="1" ht="20" customHeight="1" spans="1:7">
      <c r="A33" s="137">
        <v>29</v>
      </c>
      <c r="B33" s="139" t="s">
        <v>594</v>
      </c>
      <c r="C33" s="139" t="s">
        <v>576</v>
      </c>
      <c r="D33" s="101">
        <v>7.22</v>
      </c>
      <c r="E33" s="140">
        <v>75</v>
      </c>
      <c r="F33" s="45">
        <v>541.5</v>
      </c>
      <c r="G33" s="98"/>
    </row>
    <row r="34" s="1" customFormat="1" ht="20" customHeight="1" spans="1:7">
      <c r="A34" s="137">
        <v>30</v>
      </c>
      <c r="B34" s="139" t="s">
        <v>595</v>
      </c>
      <c r="C34" s="139" t="s">
        <v>576</v>
      </c>
      <c r="D34" s="101">
        <v>3.01</v>
      </c>
      <c r="E34" s="140">
        <v>75</v>
      </c>
      <c r="F34" s="45">
        <v>225.75</v>
      </c>
      <c r="G34" s="98"/>
    </row>
    <row r="35" s="1" customFormat="1" ht="20" customHeight="1" spans="1:7">
      <c r="A35" s="137">
        <v>31</v>
      </c>
      <c r="B35" s="139" t="s">
        <v>596</v>
      </c>
      <c r="C35" s="139" t="s">
        <v>576</v>
      </c>
      <c r="D35" s="101">
        <v>10.4</v>
      </c>
      <c r="E35" s="140">
        <v>75</v>
      </c>
      <c r="F35" s="45">
        <v>780</v>
      </c>
      <c r="G35" s="98"/>
    </row>
    <row r="36" s="1" customFormat="1" ht="20" customHeight="1" spans="1:7">
      <c r="A36" s="137">
        <v>32</v>
      </c>
      <c r="B36" s="139" t="s">
        <v>597</v>
      </c>
      <c r="C36" s="139" t="s">
        <v>576</v>
      </c>
      <c r="D36" s="101">
        <v>3.61</v>
      </c>
      <c r="E36" s="140">
        <v>75</v>
      </c>
      <c r="F36" s="45">
        <v>270.75</v>
      </c>
      <c r="G36" s="98"/>
    </row>
    <row r="37" s="1" customFormat="1" ht="20" customHeight="1" spans="1:7">
      <c r="A37" s="137">
        <v>33</v>
      </c>
      <c r="B37" s="139" t="s">
        <v>598</v>
      </c>
      <c r="C37" s="139" t="s">
        <v>576</v>
      </c>
      <c r="D37" s="101">
        <v>3.25</v>
      </c>
      <c r="E37" s="140">
        <v>75</v>
      </c>
      <c r="F37" s="45">
        <v>243.75</v>
      </c>
      <c r="G37" s="98"/>
    </row>
    <row r="38" s="1" customFormat="1" ht="20" customHeight="1" spans="1:7">
      <c r="A38" s="137">
        <v>34</v>
      </c>
      <c r="B38" s="139" t="s">
        <v>599</v>
      </c>
      <c r="C38" s="139" t="s">
        <v>576</v>
      </c>
      <c r="D38" s="101">
        <v>6.6</v>
      </c>
      <c r="E38" s="140">
        <v>75</v>
      </c>
      <c r="F38" s="45">
        <v>495</v>
      </c>
      <c r="G38" s="98"/>
    </row>
    <row r="39" s="1" customFormat="1" ht="20" customHeight="1" spans="1:7">
      <c r="A39" s="137">
        <v>35</v>
      </c>
      <c r="B39" s="139" t="s">
        <v>600</v>
      </c>
      <c r="C39" s="139" t="s">
        <v>576</v>
      </c>
      <c r="D39" s="101">
        <v>0.99</v>
      </c>
      <c r="E39" s="140">
        <v>75</v>
      </c>
      <c r="F39" s="45">
        <v>74.25</v>
      </c>
      <c r="G39" s="98"/>
    </row>
    <row r="40" s="1" customFormat="1" ht="20" customHeight="1" spans="1:7">
      <c r="A40" s="137">
        <v>36</v>
      </c>
      <c r="B40" s="139" t="s">
        <v>601</v>
      </c>
      <c r="C40" s="139" t="s">
        <v>576</v>
      </c>
      <c r="D40" s="101">
        <v>4.53</v>
      </c>
      <c r="E40" s="140">
        <v>75</v>
      </c>
      <c r="F40" s="45">
        <v>339.75</v>
      </c>
      <c r="G40" s="98"/>
    </row>
    <row r="41" s="1" customFormat="1" ht="20" customHeight="1" spans="1:7">
      <c r="A41" s="137">
        <v>37</v>
      </c>
      <c r="B41" s="139" t="s">
        <v>602</v>
      </c>
      <c r="C41" s="139" t="s">
        <v>576</v>
      </c>
      <c r="D41" s="101">
        <v>10.17</v>
      </c>
      <c r="E41" s="140">
        <v>75</v>
      </c>
      <c r="F41" s="45">
        <v>762.75</v>
      </c>
      <c r="G41" s="98"/>
    </row>
    <row r="42" s="1" customFormat="1" ht="20" customHeight="1" spans="1:7">
      <c r="A42" s="137">
        <v>38</v>
      </c>
      <c r="B42" s="139" t="s">
        <v>603</v>
      </c>
      <c r="C42" s="139" t="s">
        <v>576</v>
      </c>
      <c r="D42" s="101">
        <v>10.66</v>
      </c>
      <c r="E42" s="140">
        <v>75</v>
      </c>
      <c r="F42" s="45">
        <v>799.5</v>
      </c>
      <c r="G42" s="98"/>
    </row>
    <row r="43" s="1" customFormat="1" ht="20" customHeight="1" spans="1:7">
      <c r="A43" s="137">
        <v>39</v>
      </c>
      <c r="B43" s="139" t="s">
        <v>604</v>
      </c>
      <c r="C43" s="139" t="s">
        <v>576</v>
      </c>
      <c r="D43" s="101">
        <v>4.16</v>
      </c>
      <c r="E43" s="140">
        <v>75</v>
      </c>
      <c r="F43" s="45">
        <v>312</v>
      </c>
      <c r="G43" s="98"/>
    </row>
    <row r="44" s="1" customFormat="1" ht="20" customHeight="1" spans="1:7">
      <c r="A44" s="137">
        <v>40</v>
      </c>
      <c r="B44" s="139" t="s">
        <v>605</v>
      </c>
      <c r="C44" s="139" t="s">
        <v>576</v>
      </c>
      <c r="D44" s="101">
        <v>2.82</v>
      </c>
      <c r="E44" s="140">
        <v>75</v>
      </c>
      <c r="F44" s="45">
        <v>211.5</v>
      </c>
      <c r="G44" s="98"/>
    </row>
    <row r="45" s="1" customFormat="1" ht="20" customHeight="1" spans="1:7">
      <c r="A45" s="137">
        <v>41</v>
      </c>
      <c r="B45" s="139" t="s">
        <v>606</v>
      </c>
      <c r="C45" s="139" t="s">
        <v>576</v>
      </c>
      <c r="D45" s="101">
        <v>3.9</v>
      </c>
      <c r="E45" s="140">
        <v>75</v>
      </c>
      <c r="F45" s="45">
        <v>292.5</v>
      </c>
      <c r="G45" s="98"/>
    </row>
    <row r="46" s="1" customFormat="1" ht="20" customHeight="1" spans="1:7">
      <c r="A46" s="137">
        <v>42</v>
      </c>
      <c r="B46" s="139" t="s">
        <v>607</v>
      </c>
      <c r="C46" s="139" t="s">
        <v>576</v>
      </c>
      <c r="D46" s="101">
        <v>0.48</v>
      </c>
      <c r="E46" s="140">
        <v>75</v>
      </c>
      <c r="F46" s="45">
        <v>36</v>
      </c>
      <c r="G46" s="98"/>
    </row>
    <row r="47" s="1" customFormat="1" ht="20" customHeight="1" spans="1:7">
      <c r="A47" s="137">
        <v>43</v>
      </c>
      <c r="B47" s="139" t="s">
        <v>608</v>
      </c>
      <c r="C47" s="139" t="s">
        <v>576</v>
      </c>
      <c r="D47" s="101">
        <v>2.78</v>
      </c>
      <c r="E47" s="140">
        <v>75</v>
      </c>
      <c r="F47" s="45">
        <v>208.5</v>
      </c>
      <c r="G47" s="98"/>
    </row>
    <row r="48" s="1" customFormat="1" ht="20" customHeight="1" spans="1:7">
      <c r="A48" s="137">
        <v>44</v>
      </c>
      <c r="B48" s="139" t="s">
        <v>609</v>
      </c>
      <c r="C48" s="139" t="s">
        <v>576</v>
      </c>
      <c r="D48" s="101">
        <v>0.63</v>
      </c>
      <c r="E48" s="140">
        <v>75</v>
      </c>
      <c r="F48" s="45">
        <v>47.25</v>
      </c>
      <c r="G48" s="98"/>
    </row>
    <row r="49" s="1" customFormat="1" ht="20" customHeight="1" spans="1:7">
      <c r="A49" s="137">
        <v>45</v>
      </c>
      <c r="B49" s="139" t="s">
        <v>610</v>
      </c>
      <c r="C49" s="139" t="s">
        <v>576</v>
      </c>
      <c r="D49" s="101">
        <v>2.96</v>
      </c>
      <c r="E49" s="140">
        <v>75</v>
      </c>
      <c r="F49" s="45">
        <v>222</v>
      </c>
      <c r="G49" s="98"/>
    </row>
    <row r="50" s="1" customFormat="1" ht="20" customHeight="1" spans="1:7">
      <c r="A50" s="137">
        <v>46</v>
      </c>
      <c r="B50" s="139" t="s">
        <v>611</v>
      </c>
      <c r="C50" s="137" t="s">
        <v>576</v>
      </c>
      <c r="D50" s="99">
        <v>3.64</v>
      </c>
      <c r="E50" s="140">
        <v>75</v>
      </c>
      <c r="F50" s="45">
        <v>273</v>
      </c>
      <c r="G50" s="98"/>
    </row>
    <row r="51" s="1" customFormat="1" ht="20" customHeight="1" spans="1:7">
      <c r="A51" s="137">
        <v>47</v>
      </c>
      <c r="B51" s="139" t="s">
        <v>612</v>
      </c>
      <c r="C51" s="137" t="s">
        <v>576</v>
      </c>
      <c r="D51" s="99">
        <v>6.74</v>
      </c>
      <c r="E51" s="140">
        <v>75</v>
      </c>
      <c r="F51" s="45">
        <v>505.5</v>
      </c>
      <c r="G51" s="98"/>
    </row>
    <row r="52" s="1" customFormat="1" ht="20" customHeight="1" spans="1:7">
      <c r="A52" s="137">
        <v>48</v>
      </c>
      <c r="B52" s="139" t="s">
        <v>613</v>
      </c>
      <c r="C52" s="137" t="s">
        <v>576</v>
      </c>
      <c r="D52" s="99">
        <v>7.67</v>
      </c>
      <c r="E52" s="140">
        <v>75</v>
      </c>
      <c r="F52" s="45">
        <v>575.25</v>
      </c>
      <c r="G52" s="98"/>
    </row>
    <row r="53" s="1" customFormat="1" ht="20" customHeight="1" spans="1:7">
      <c r="A53" s="137">
        <v>49</v>
      </c>
      <c r="B53" s="139" t="s">
        <v>614</v>
      </c>
      <c r="C53" s="137" t="s">
        <v>576</v>
      </c>
      <c r="D53" s="99">
        <v>3.77</v>
      </c>
      <c r="E53" s="140">
        <v>75</v>
      </c>
      <c r="F53" s="45">
        <v>282.75</v>
      </c>
      <c r="G53" s="98"/>
    </row>
    <row r="54" s="1" customFormat="1" ht="20" customHeight="1" spans="1:7">
      <c r="A54" s="137">
        <v>50</v>
      </c>
      <c r="B54" s="139" t="s">
        <v>615</v>
      </c>
      <c r="C54" s="137" t="s">
        <v>576</v>
      </c>
      <c r="D54" s="99">
        <v>7.93</v>
      </c>
      <c r="E54" s="140">
        <v>75</v>
      </c>
      <c r="F54" s="45">
        <v>594.75</v>
      </c>
      <c r="G54" s="98"/>
    </row>
    <row r="55" s="1" customFormat="1" ht="20" customHeight="1" spans="1:7">
      <c r="A55" s="137">
        <v>51</v>
      </c>
      <c r="B55" s="139" t="s">
        <v>616</v>
      </c>
      <c r="C55" s="137" t="s">
        <v>576</v>
      </c>
      <c r="D55" s="99">
        <v>6.05</v>
      </c>
      <c r="E55" s="140">
        <v>75</v>
      </c>
      <c r="F55" s="45">
        <v>453.75</v>
      </c>
      <c r="G55" s="98"/>
    </row>
    <row r="56" s="1" customFormat="1" ht="20" customHeight="1" spans="1:7">
      <c r="A56" s="137">
        <v>52</v>
      </c>
      <c r="B56" s="139" t="s">
        <v>617</v>
      </c>
      <c r="C56" s="137" t="s">
        <v>576</v>
      </c>
      <c r="D56" s="99">
        <v>9.73</v>
      </c>
      <c r="E56" s="140">
        <v>75</v>
      </c>
      <c r="F56" s="45">
        <v>729.75</v>
      </c>
      <c r="G56" s="98"/>
    </row>
    <row r="57" s="1" customFormat="1" ht="20" customHeight="1" spans="1:7">
      <c r="A57" s="137">
        <v>53</v>
      </c>
      <c r="B57" s="139" t="s">
        <v>618</v>
      </c>
      <c r="C57" s="137" t="s">
        <v>576</v>
      </c>
      <c r="D57" s="99">
        <v>5.94</v>
      </c>
      <c r="E57" s="140">
        <v>75</v>
      </c>
      <c r="F57" s="45">
        <v>445.5</v>
      </c>
      <c r="G57" s="98"/>
    </row>
    <row r="58" s="1" customFormat="1" ht="20" customHeight="1" spans="1:7">
      <c r="A58" s="137">
        <v>54</v>
      </c>
      <c r="B58" s="139" t="s">
        <v>619</v>
      </c>
      <c r="C58" s="137" t="s">
        <v>576</v>
      </c>
      <c r="D58" s="99">
        <v>8.47</v>
      </c>
      <c r="E58" s="140">
        <v>75</v>
      </c>
      <c r="F58" s="45">
        <v>635.25</v>
      </c>
      <c r="G58" s="98"/>
    </row>
    <row r="59" s="1" customFormat="1" ht="20" customHeight="1" spans="1:7">
      <c r="A59" s="137">
        <v>55</v>
      </c>
      <c r="B59" s="139" t="s">
        <v>620</v>
      </c>
      <c r="C59" s="137" t="s">
        <v>576</v>
      </c>
      <c r="D59" s="99">
        <v>4.05</v>
      </c>
      <c r="E59" s="140">
        <v>75</v>
      </c>
      <c r="F59" s="45">
        <v>303.75</v>
      </c>
      <c r="G59" s="98"/>
    </row>
    <row r="60" s="1" customFormat="1" ht="20" customHeight="1" spans="1:7">
      <c r="A60" s="137">
        <v>56</v>
      </c>
      <c r="B60" s="139" t="s">
        <v>621</v>
      </c>
      <c r="C60" s="137" t="s">
        <v>576</v>
      </c>
      <c r="D60" s="99">
        <v>5.52</v>
      </c>
      <c r="E60" s="140">
        <v>75</v>
      </c>
      <c r="F60" s="45">
        <v>414</v>
      </c>
      <c r="G60" s="98"/>
    </row>
    <row r="61" s="1" customFormat="1" ht="20" customHeight="1" spans="1:7">
      <c r="A61" s="137">
        <v>57</v>
      </c>
      <c r="B61" s="139" t="s">
        <v>622</v>
      </c>
      <c r="C61" s="137" t="s">
        <v>576</v>
      </c>
      <c r="D61" s="99">
        <v>15.04</v>
      </c>
      <c r="E61" s="140">
        <v>75</v>
      </c>
      <c r="F61" s="45">
        <v>1128</v>
      </c>
      <c r="G61" s="98"/>
    </row>
    <row r="62" s="1" customFormat="1" ht="20" customHeight="1" spans="1:7">
      <c r="A62" s="137">
        <v>58</v>
      </c>
      <c r="B62" s="139" t="s">
        <v>623</v>
      </c>
      <c r="C62" s="137" t="s">
        <v>576</v>
      </c>
      <c r="D62" s="99">
        <v>4.85</v>
      </c>
      <c r="E62" s="140">
        <v>75</v>
      </c>
      <c r="F62" s="45">
        <v>363.75</v>
      </c>
      <c r="G62" s="98"/>
    </row>
    <row r="63" s="1" customFormat="1" ht="20" customHeight="1" spans="1:7">
      <c r="A63" s="137">
        <v>59</v>
      </c>
      <c r="B63" s="139" t="s">
        <v>624</v>
      </c>
      <c r="C63" s="137" t="s">
        <v>576</v>
      </c>
      <c r="D63" s="99">
        <v>2.52</v>
      </c>
      <c r="E63" s="140">
        <v>75</v>
      </c>
      <c r="F63" s="45">
        <v>189</v>
      </c>
      <c r="G63" s="98"/>
    </row>
    <row r="64" s="1" customFormat="1" ht="20" customHeight="1" spans="1:7">
      <c r="A64" s="137">
        <v>60</v>
      </c>
      <c r="B64" s="139" t="s">
        <v>625</v>
      </c>
      <c r="C64" s="137" t="s">
        <v>576</v>
      </c>
      <c r="D64" s="99">
        <v>1.26</v>
      </c>
      <c r="E64" s="140">
        <v>75</v>
      </c>
      <c r="F64" s="45">
        <v>94.5</v>
      </c>
      <c r="G64" s="98"/>
    </row>
    <row r="65" s="1" customFormat="1" ht="20" customHeight="1" spans="1:7">
      <c r="A65" s="137">
        <v>61</v>
      </c>
      <c r="B65" s="139" t="s">
        <v>626</v>
      </c>
      <c r="C65" s="137" t="s">
        <v>576</v>
      </c>
      <c r="D65" s="99">
        <v>1</v>
      </c>
      <c r="E65" s="140">
        <v>75</v>
      </c>
      <c r="F65" s="45">
        <v>75</v>
      </c>
      <c r="G65" s="98"/>
    </row>
    <row r="66" s="1" customFormat="1" ht="20" customHeight="1" spans="1:7">
      <c r="A66" s="137">
        <v>62</v>
      </c>
      <c r="B66" s="139" t="s">
        <v>627</v>
      </c>
      <c r="C66" s="137" t="s">
        <v>576</v>
      </c>
      <c r="D66" s="99">
        <v>2.38</v>
      </c>
      <c r="E66" s="140">
        <v>75</v>
      </c>
      <c r="F66" s="45">
        <v>178.5</v>
      </c>
      <c r="G66" s="98"/>
    </row>
    <row r="67" s="1" customFormat="1" ht="20" customHeight="1" spans="1:7">
      <c r="A67" s="137">
        <v>63</v>
      </c>
      <c r="B67" s="139" t="s">
        <v>628</v>
      </c>
      <c r="C67" s="137" t="s">
        <v>576</v>
      </c>
      <c r="D67" s="99">
        <v>1.95</v>
      </c>
      <c r="E67" s="140">
        <v>75</v>
      </c>
      <c r="F67" s="45">
        <v>146.25</v>
      </c>
      <c r="G67" s="98"/>
    </row>
    <row r="68" s="1" customFormat="1" ht="20" customHeight="1" spans="1:7">
      <c r="A68" s="137">
        <v>64</v>
      </c>
      <c r="B68" s="139" t="s">
        <v>629</v>
      </c>
      <c r="C68" s="137" t="s">
        <v>576</v>
      </c>
      <c r="D68" s="99">
        <v>4.03</v>
      </c>
      <c r="E68" s="140">
        <v>75</v>
      </c>
      <c r="F68" s="45">
        <v>302.25</v>
      </c>
      <c r="G68" s="98"/>
    </row>
    <row r="69" s="1" customFormat="1" ht="20" customHeight="1" spans="1:7">
      <c r="A69" s="137">
        <v>65</v>
      </c>
      <c r="B69" s="139" t="s">
        <v>630</v>
      </c>
      <c r="C69" s="137" t="s">
        <v>631</v>
      </c>
      <c r="D69" s="99">
        <v>5.98</v>
      </c>
      <c r="E69" s="140">
        <v>75</v>
      </c>
      <c r="F69" s="45">
        <v>448.5</v>
      </c>
      <c r="G69" s="98"/>
    </row>
    <row r="70" s="1" customFormat="1" ht="20" customHeight="1" spans="1:7">
      <c r="A70" s="137">
        <v>66</v>
      </c>
      <c r="B70" s="139" t="s">
        <v>632</v>
      </c>
      <c r="C70" s="137" t="s">
        <v>631</v>
      </c>
      <c r="D70" s="99">
        <v>2.19</v>
      </c>
      <c r="E70" s="140">
        <v>75</v>
      </c>
      <c r="F70" s="45">
        <v>164.25</v>
      </c>
      <c r="G70" s="98"/>
    </row>
    <row r="71" s="1" customFormat="1" ht="20" customHeight="1" spans="1:7">
      <c r="A71" s="137">
        <v>67</v>
      </c>
      <c r="B71" s="139" t="s">
        <v>633</v>
      </c>
      <c r="C71" s="137" t="s">
        <v>631</v>
      </c>
      <c r="D71" s="99">
        <v>8.61</v>
      </c>
      <c r="E71" s="140">
        <v>75</v>
      </c>
      <c r="F71" s="45">
        <v>645.75</v>
      </c>
      <c r="G71" s="98"/>
    </row>
    <row r="72" s="1" customFormat="1" ht="20" customHeight="1" spans="1:7">
      <c r="A72" s="137">
        <v>68</v>
      </c>
      <c r="B72" s="139" t="s">
        <v>634</v>
      </c>
      <c r="C72" s="137" t="s">
        <v>631</v>
      </c>
      <c r="D72" s="99">
        <v>10.01</v>
      </c>
      <c r="E72" s="140">
        <v>75</v>
      </c>
      <c r="F72" s="45">
        <v>750.75</v>
      </c>
      <c r="G72" s="98"/>
    </row>
    <row r="73" s="1" customFormat="1" ht="20" customHeight="1" spans="1:7">
      <c r="A73" s="137">
        <v>69</v>
      </c>
      <c r="B73" s="139" t="s">
        <v>635</v>
      </c>
      <c r="C73" s="137" t="s">
        <v>631</v>
      </c>
      <c r="D73" s="99">
        <v>8.33</v>
      </c>
      <c r="E73" s="140">
        <v>75</v>
      </c>
      <c r="F73" s="45">
        <v>624.75</v>
      </c>
      <c r="G73" s="98"/>
    </row>
    <row r="74" s="1" customFormat="1" ht="20" customHeight="1" spans="1:7">
      <c r="A74" s="137">
        <v>70</v>
      </c>
      <c r="B74" s="139" t="s">
        <v>179</v>
      </c>
      <c r="C74" s="137" t="s">
        <v>631</v>
      </c>
      <c r="D74" s="99">
        <v>8.55</v>
      </c>
      <c r="E74" s="140">
        <v>75</v>
      </c>
      <c r="F74" s="45">
        <v>641.25</v>
      </c>
      <c r="G74" s="98"/>
    </row>
    <row r="75" s="1" customFormat="1" ht="20" customHeight="1" spans="1:7">
      <c r="A75" s="137">
        <v>71</v>
      </c>
      <c r="B75" s="139" t="s">
        <v>636</v>
      </c>
      <c r="C75" s="137" t="s">
        <v>631</v>
      </c>
      <c r="D75" s="99">
        <v>9.69</v>
      </c>
      <c r="E75" s="140">
        <v>75</v>
      </c>
      <c r="F75" s="45">
        <v>726.75</v>
      </c>
      <c r="G75" s="98"/>
    </row>
    <row r="76" s="1" customFormat="1" ht="20" customHeight="1" spans="1:7">
      <c r="A76" s="137">
        <v>72</v>
      </c>
      <c r="B76" s="139" t="s">
        <v>637</v>
      </c>
      <c r="C76" s="137" t="s">
        <v>631</v>
      </c>
      <c r="D76" s="99">
        <v>7.14</v>
      </c>
      <c r="E76" s="140">
        <v>75</v>
      </c>
      <c r="F76" s="45">
        <v>535.5</v>
      </c>
      <c r="G76" s="98"/>
    </row>
    <row r="77" s="1" customFormat="1" ht="20" customHeight="1" spans="1:7">
      <c r="A77" s="137">
        <v>73</v>
      </c>
      <c r="B77" s="139" t="s">
        <v>638</v>
      </c>
      <c r="C77" s="137" t="s">
        <v>631</v>
      </c>
      <c r="D77" s="99">
        <v>4.9</v>
      </c>
      <c r="E77" s="140">
        <v>75</v>
      </c>
      <c r="F77" s="45">
        <v>367.5</v>
      </c>
      <c r="G77" s="98"/>
    </row>
    <row r="78" s="1" customFormat="1" ht="20" customHeight="1" spans="1:7">
      <c r="A78" s="137">
        <v>74</v>
      </c>
      <c r="B78" s="139" t="s">
        <v>639</v>
      </c>
      <c r="C78" s="137" t="s">
        <v>631</v>
      </c>
      <c r="D78" s="99">
        <v>5.63</v>
      </c>
      <c r="E78" s="140">
        <v>75</v>
      </c>
      <c r="F78" s="45">
        <v>422.25</v>
      </c>
      <c r="G78" s="98"/>
    </row>
    <row r="79" s="1" customFormat="1" ht="20" customHeight="1" spans="1:7">
      <c r="A79" s="137">
        <v>75</v>
      </c>
      <c r="B79" s="139" t="s">
        <v>640</v>
      </c>
      <c r="C79" s="137" t="s">
        <v>631</v>
      </c>
      <c r="D79" s="99">
        <v>4.95</v>
      </c>
      <c r="E79" s="140">
        <v>75</v>
      </c>
      <c r="F79" s="45">
        <v>371.25</v>
      </c>
      <c r="G79" s="98"/>
    </row>
    <row r="80" s="1" customFormat="1" ht="20" customHeight="1" spans="1:7">
      <c r="A80" s="137">
        <v>76</v>
      </c>
      <c r="B80" s="139" t="s">
        <v>641</v>
      </c>
      <c r="C80" s="137" t="s">
        <v>631</v>
      </c>
      <c r="D80" s="99">
        <v>10.62</v>
      </c>
      <c r="E80" s="140">
        <v>75</v>
      </c>
      <c r="F80" s="45">
        <v>796.5</v>
      </c>
      <c r="G80" s="98"/>
    </row>
    <row r="81" s="1" customFormat="1" ht="20" customHeight="1" spans="1:7">
      <c r="A81" s="137">
        <v>77</v>
      </c>
      <c r="B81" s="139" t="s">
        <v>642</v>
      </c>
      <c r="C81" s="137" t="s">
        <v>631</v>
      </c>
      <c r="D81" s="99">
        <v>1.59</v>
      </c>
      <c r="E81" s="140">
        <v>75</v>
      </c>
      <c r="F81" s="45">
        <v>119.25</v>
      </c>
      <c r="G81" s="98"/>
    </row>
    <row r="82" s="1" customFormat="1" ht="20" customHeight="1" spans="1:7">
      <c r="A82" s="137">
        <v>78</v>
      </c>
      <c r="B82" s="139" t="s">
        <v>643</v>
      </c>
      <c r="C82" s="137" t="s">
        <v>631</v>
      </c>
      <c r="D82" s="99">
        <v>6.94</v>
      </c>
      <c r="E82" s="140">
        <v>75</v>
      </c>
      <c r="F82" s="45">
        <v>520.5</v>
      </c>
      <c r="G82" s="98"/>
    </row>
    <row r="83" s="1" customFormat="1" ht="20" customHeight="1" spans="1:7">
      <c r="A83" s="137">
        <v>79</v>
      </c>
      <c r="B83" s="139" t="s">
        <v>644</v>
      </c>
      <c r="C83" s="137" t="s">
        <v>631</v>
      </c>
      <c r="D83" s="99">
        <v>8</v>
      </c>
      <c r="E83" s="140">
        <v>75</v>
      </c>
      <c r="F83" s="45">
        <v>600</v>
      </c>
      <c r="G83" s="98"/>
    </row>
    <row r="84" s="1" customFormat="1" ht="20" customHeight="1" spans="1:7">
      <c r="A84" s="137">
        <v>80</v>
      </c>
      <c r="B84" s="139" t="s">
        <v>645</v>
      </c>
      <c r="C84" s="137" t="s">
        <v>631</v>
      </c>
      <c r="D84" s="99">
        <v>8.72</v>
      </c>
      <c r="E84" s="140">
        <v>75</v>
      </c>
      <c r="F84" s="45">
        <v>654</v>
      </c>
      <c r="G84" s="98"/>
    </row>
    <row r="85" s="1" customFormat="1" ht="20" customHeight="1" spans="1:7">
      <c r="A85" s="137">
        <v>81</v>
      </c>
      <c r="B85" s="139" t="s">
        <v>646</v>
      </c>
      <c r="C85" s="137" t="s">
        <v>631</v>
      </c>
      <c r="D85" s="99">
        <v>6.17</v>
      </c>
      <c r="E85" s="140">
        <v>75</v>
      </c>
      <c r="F85" s="45">
        <v>462.75</v>
      </c>
      <c r="G85" s="98"/>
    </row>
    <row r="86" s="1" customFormat="1" ht="20" customHeight="1" spans="1:7">
      <c r="A86" s="137">
        <v>82</v>
      </c>
      <c r="B86" s="139" t="s">
        <v>555</v>
      </c>
      <c r="C86" s="137" t="s">
        <v>631</v>
      </c>
      <c r="D86" s="99">
        <v>6.66</v>
      </c>
      <c r="E86" s="140">
        <v>75</v>
      </c>
      <c r="F86" s="45">
        <v>499.5</v>
      </c>
      <c r="G86" s="98"/>
    </row>
    <row r="87" s="1" customFormat="1" ht="20" customHeight="1" spans="1:7">
      <c r="A87" s="137">
        <v>83</v>
      </c>
      <c r="B87" s="139" t="s">
        <v>647</v>
      </c>
      <c r="C87" s="137" t="s">
        <v>631</v>
      </c>
      <c r="D87" s="99">
        <v>9.92</v>
      </c>
      <c r="E87" s="140">
        <v>75</v>
      </c>
      <c r="F87" s="45">
        <v>744</v>
      </c>
      <c r="G87" s="98"/>
    </row>
    <row r="88" s="1" customFormat="1" ht="20" customHeight="1" spans="1:7">
      <c r="A88" s="137">
        <v>84</v>
      </c>
      <c r="B88" s="139" t="s">
        <v>648</v>
      </c>
      <c r="C88" s="137" t="s">
        <v>631</v>
      </c>
      <c r="D88" s="99">
        <v>11.19</v>
      </c>
      <c r="E88" s="140">
        <v>75</v>
      </c>
      <c r="F88" s="45">
        <v>839.25</v>
      </c>
      <c r="G88" s="98"/>
    </row>
    <row r="89" s="1" customFormat="1" ht="20" customHeight="1" spans="1:7">
      <c r="A89" s="137">
        <v>85</v>
      </c>
      <c r="B89" s="139" t="s">
        <v>649</v>
      </c>
      <c r="C89" s="137" t="s">
        <v>631</v>
      </c>
      <c r="D89" s="99">
        <v>7.2</v>
      </c>
      <c r="E89" s="140">
        <v>75</v>
      </c>
      <c r="F89" s="45">
        <v>540</v>
      </c>
      <c r="G89" s="98"/>
    </row>
    <row r="90" s="1" customFormat="1" ht="20" customHeight="1" spans="1:7">
      <c r="A90" s="137">
        <v>86</v>
      </c>
      <c r="B90" s="139" t="s">
        <v>650</v>
      </c>
      <c r="C90" s="137" t="s">
        <v>631</v>
      </c>
      <c r="D90" s="99">
        <v>4.03</v>
      </c>
      <c r="E90" s="140">
        <v>75</v>
      </c>
      <c r="F90" s="45">
        <v>302.25</v>
      </c>
      <c r="G90" s="98"/>
    </row>
    <row r="91" s="1" customFormat="1" ht="20" customHeight="1" spans="1:7">
      <c r="A91" s="137">
        <v>87</v>
      </c>
      <c r="B91" s="139" t="s">
        <v>651</v>
      </c>
      <c r="C91" s="137" t="s">
        <v>631</v>
      </c>
      <c r="D91" s="99">
        <v>15.47</v>
      </c>
      <c r="E91" s="140">
        <v>75</v>
      </c>
      <c r="F91" s="45">
        <v>1160.25</v>
      </c>
      <c r="G91" s="98"/>
    </row>
    <row r="92" s="1" customFormat="1" ht="20" customHeight="1" spans="1:7">
      <c r="A92" s="137">
        <v>88</v>
      </c>
      <c r="B92" s="139" t="s">
        <v>652</v>
      </c>
      <c r="C92" s="137" t="s">
        <v>631</v>
      </c>
      <c r="D92" s="99">
        <v>4.61</v>
      </c>
      <c r="E92" s="140">
        <v>75</v>
      </c>
      <c r="F92" s="45">
        <v>345.75</v>
      </c>
      <c r="G92" s="98"/>
    </row>
    <row r="93" s="1" customFormat="1" ht="20" customHeight="1" spans="1:7">
      <c r="A93" s="137">
        <v>89</v>
      </c>
      <c r="B93" s="139" t="s">
        <v>653</v>
      </c>
      <c r="C93" s="137" t="s">
        <v>631</v>
      </c>
      <c r="D93" s="99">
        <v>5.88</v>
      </c>
      <c r="E93" s="140">
        <v>75</v>
      </c>
      <c r="F93" s="45">
        <v>441</v>
      </c>
      <c r="G93" s="98"/>
    </row>
    <row r="94" s="1" customFormat="1" ht="20" customHeight="1" spans="1:7">
      <c r="A94" s="137">
        <v>90</v>
      </c>
      <c r="B94" s="139" t="s">
        <v>654</v>
      </c>
      <c r="C94" s="137" t="s">
        <v>631</v>
      </c>
      <c r="D94" s="99">
        <v>4.48</v>
      </c>
      <c r="E94" s="140">
        <v>75</v>
      </c>
      <c r="F94" s="45">
        <v>336</v>
      </c>
      <c r="G94" s="98"/>
    </row>
    <row r="95" s="1" customFormat="1" ht="20" customHeight="1" spans="1:7">
      <c r="A95" s="137">
        <v>91</v>
      </c>
      <c r="B95" s="139" t="s">
        <v>655</v>
      </c>
      <c r="C95" s="137" t="s">
        <v>631</v>
      </c>
      <c r="D95" s="99">
        <v>5.37</v>
      </c>
      <c r="E95" s="140">
        <v>75</v>
      </c>
      <c r="F95" s="45">
        <v>402.75</v>
      </c>
      <c r="G95" s="98"/>
    </row>
    <row r="96" s="1" customFormat="1" ht="20" customHeight="1" spans="1:7">
      <c r="A96" s="137">
        <v>92</v>
      </c>
      <c r="B96" s="139" t="s">
        <v>656</v>
      </c>
      <c r="C96" s="137" t="s">
        <v>631</v>
      </c>
      <c r="D96" s="99">
        <v>14.54</v>
      </c>
      <c r="E96" s="140">
        <v>75</v>
      </c>
      <c r="F96" s="45">
        <v>1090.5</v>
      </c>
      <c r="G96" s="98"/>
    </row>
    <row r="97" s="1" customFormat="1" ht="20" customHeight="1" spans="1:7">
      <c r="A97" s="137">
        <v>93</v>
      </c>
      <c r="B97" s="139" t="s">
        <v>657</v>
      </c>
      <c r="C97" s="137" t="s">
        <v>631</v>
      </c>
      <c r="D97" s="99">
        <v>5.09</v>
      </c>
      <c r="E97" s="140">
        <v>75</v>
      </c>
      <c r="F97" s="45">
        <v>381.75</v>
      </c>
      <c r="G97" s="98"/>
    </row>
    <row r="98" s="1" customFormat="1" ht="20" customHeight="1" spans="1:7">
      <c r="A98" s="137">
        <v>94</v>
      </c>
      <c r="B98" s="139" t="s">
        <v>658</v>
      </c>
      <c r="C98" s="137" t="s">
        <v>631</v>
      </c>
      <c r="D98" s="99">
        <v>10.06</v>
      </c>
      <c r="E98" s="140">
        <v>75</v>
      </c>
      <c r="F98" s="45">
        <v>754.5</v>
      </c>
      <c r="G98" s="98"/>
    </row>
    <row r="99" s="1" customFormat="1" ht="20" customHeight="1" spans="1:7">
      <c r="A99" s="137">
        <v>95</v>
      </c>
      <c r="B99" s="139" t="s">
        <v>659</v>
      </c>
      <c r="C99" s="137" t="s">
        <v>631</v>
      </c>
      <c r="D99" s="99">
        <v>8.31</v>
      </c>
      <c r="E99" s="140">
        <v>75</v>
      </c>
      <c r="F99" s="45">
        <v>623.25</v>
      </c>
      <c r="G99" s="98"/>
    </row>
    <row r="100" s="1" customFormat="1" ht="20" customHeight="1" spans="1:7">
      <c r="A100" s="137">
        <v>96</v>
      </c>
      <c r="B100" s="139" t="s">
        <v>660</v>
      </c>
      <c r="C100" s="137" t="s">
        <v>631</v>
      </c>
      <c r="D100" s="99">
        <v>4.39</v>
      </c>
      <c r="E100" s="140">
        <v>75</v>
      </c>
      <c r="F100" s="45">
        <v>329.25</v>
      </c>
      <c r="G100" s="98"/>
    </row>
    <row r="101" s="1" customFormat="1" ht="20" customHeight="1" spans="1:7">
      <c r="A101" s="137">
        <v>97</v>
      </c>
      <c r="B101" s="139" t="s">
        <v>661</v>
      </c>
      <c r="C101" s="137" t="s">
        <v>631</v>
      </c>
      <c r="D101" s="99">
        <v>5.6</v>
      </c>
      <c r="E101" s="140">
        <v>75</v>
      </c>
      <c r="F101" s="45">
        <v>420</v>
      </c>
      <c r="G101" s="98"/>
    </row>
    <row r="102" s="1" customFormat="1" ht="20" customHeight="1" spans="1:7">
      <c r="A102" s="137">
        <v>98</v>
      </c>
      <c r="B102" s="139" t="s">
        <v>662</v>
      </c>
      <c r="C102" s="137" t="s">
        <v>631</v>
      </c>
      <c r="D102" s="99">
        <v>13.16</v>
      </c>
      <c r="E102" s="140">
        <v>75</v>
      </c>
      <c r="F102" s="45">
        <v>987</v>
      </c>
      <c r="G102" s="98"/>
    </row>
    <row r="103" s="1" customFormat="1" ht="20" customHeight="1" spans="1:7">
      <c r="A103" s="137">
        <v>99</v>
      </c>
      <c r="B103" s="139" t="s">
        <v>663</v>
      </c>
      <c r="C103" s="137" t="s">
        <v>631</v>
      </c>
      <c r="D103" s="99">
        <v>4.27</v>
      </c>
      <c r="E103" s="140">
        <v>75</v>
      </c>
      <c r="F103" s="45">
        <v>320.25</v>
      </c>
      <c r="G103" s="98"/>
    </row>
    <row r="104" s="1" customFormat="1" ht="20" customHeight="1" spans="1:7">
      <c r="A104" s="137">
        <v>100</v>
      </c>
      <c r="B104" s="139" t="s">
        <v>664</v>
      </c>
      <c r="C104" s="137" t="s">
        <v>631</v>
      </c>
      <c r="D104" s="99">
        <v>1.83</v>
      </c>
      <c r="E104" s="140">
        <v>75</v>
      </c>
      <c r="F104" s="45">
        <v>137.25</v>
      </c>
      <c r="G104" s="98"/>
    </row>
    <row r="105" s="1" customFormat="1" ht="20" customHeight="1" spans="1:7">
      <c r="A105" s="137">
        <v>101</v>
      </c>
      <c r="B105" s="139" t="s">
        <v>665</v>
      </c>
      <c r="C105" s="137" t="s">
        <v>631</v>
      </c>
      <c r="D105" s="99">
        <v>4.3</v>
      </c>
      <c r="E105" s="140">
        <v>75</v>
      </c>
      <c r="F105" s="45">
        <v>322.5</v>
      </c>
      <c r="G105" s="98"/>
    </row>
    <row r="106" s="1" customFormat="1" ht="20" customHeight="1" spans="1:7">
      <c r="A106" s="137">
        <v>102</v>
      </c>
      <c r="B106" s="139" t="s">
        <v>666</v>
      </c>
      <c r="C106" s="137" t="s">
        <v>631</v>
      </c>
      <c r="D106" s="99">
        <v>7.57</v>
      </c>
      <c r="E106" s="140">
        <v>75</v>
      </c>
      <c r="F106" s="45">
        <v>567.75</v>
      </c>
      <c r="G106" s="98"/>
    </row>
    <row r="107" s="1" customFormat="1" ht="20" customHeight="1" spans="1:7">
      <c r="A107" s="137">
        <v>103</v>
      </c>
      <c r="B107" s="139" t="s">
        <v>608</v>
      </c>
      <c r="C107" s="137" t="s">
        <v>631</v>
      </c>
      <c r="D107" s="99">
        <v>2.97</v>
      </c>
      <c r="E107" s="140">
        <v>75</v>
      </c>
      <c r="F107" s="45">
        <v>222.75</v>
      </c>
      <c r="G107" s="98"/>
    </row>
    <row r="108" s="1" customFormat="1" ht="20" customHeight="1" spans="1:7">
      <c r="A108" s="137">
        <v>104</v>
      </c>
      <c r="B108" s="139" t="s">
        <v>667</v>
      </c>
      <c r="C108" s="137" t="s">
        <v>631</v>
      </c>
      <c r="D108" s="99">
        <v>10.9</v>
      </c>
      <c r="E108" s="140">
        <v>75</v>
      </c>
      <c r="F108" s="45">
        <v>817.5</v>
      </c>
      <c r="G108" s="98"/>
    </row>
    <row r="109" s="1" customFormat="1" ht="20" customHeight="1" spans="1:7">
      <c r="A109" s="137">
        <v>105</v>
      </c>
      <c r="B109" s="139" t="s">
        <v>668</v>
      </c>
      <c r="C109" s="137" t="s">
        <v>631</v>
      </c>
      <c r="D109" s="99">
        <v>7.71</v>
      </c>
      <c r="E109" s="140">
        <v>75</v>
      </c>
      <c r="F109" s="45">
        <v>578.25</v>
      </c>
      <c r="G109" s="98"/>
    </row>
    <row r="110" s="1" customFormat="1" ht="20" customHeight="1" spans="1:7">
      <c r="A110" s="137">
        <v>106</v>
      </c>
      <c r="B110" s="139" t="s">
        <v>669</v>
      </c>
      <c r="C110" s="137" t="s">
        <v>631</v>
      </c>
      <c r="D110" s="99">
        <v>4.32</v>
      </c>
      <c r="E110" s="140">
        <v>75</v>
      </c>
      <c r="F110" s="45">
        <v>324</v>
      </c>
      <c r="G110" s="98"/>
    </row>
    <row r="111" s="1" customFormat="1" ht="20" customHeight="1" spans="1:7">
      <c r="A111" s="137">
        <v>107</v>
      </c>
      <c r="B111" s="139" t="s">
        <v>670</v>
      </c>
      <c r="C111" s="137" t="s">
        <v>631</v>
      </c>
      <c r="D111" s="99">
        <v>2.74</v>
      </c>
      <c r="E111" s="140">
        <v>75</v>
      </c>
      <c r="F111" s="45">
        <v>205.5</v>
      </c>
      <c r="G111" s="98"/>
    </row>
    <row r="112" s="1" customFormat="1" ht="20" customHeight="1" spans="1:7">
      <c r="A112" s="137">
        <v>108</v>
      </c>
      <c r="B112" s="139" t="s">
        <v>671</v>
      </c>
      <c r="C112" s="137" t="s">
        <v>631</v>
      </c>
      <c r="D112" s="99">
        <v>5.51</v>
      </c>
      <c r="E112" s="140">
        <v>75</v>
      </c>
      <c r="F112" s="45">
        <v>413.25</v>
      </c>
      <c r="G112" s="98"/>
    </row>
    <row r="113" s="1" customFormat="1" ht="20" customHeight="1" spans="1:7">
      <c r="A113" s="137">
        <v>109</v>
      </c>
      <c r="B113" s="139" t="s">
        <v>672</v>
      </c>
      <c r="C113" s="137" t="s">
        <v>631</v>
      </c>
      <c r="D113" s="99">
        <v>2.3</v>
      </c>
      <c r="E113" s="140">
        <v>75</v>
      </c>
      <c r="F113" s="45">
        <v>172.5</v>
      </c>
      <c r="G113" s="98"/>
    </row>
    <row r="114" s="1" customFormat="1" ht="20" customHeight="1" spans="1:7">
      <c r="A114" s="137">
        <v>110</v>
      </c>
      <c r="B114" s="139" t="s">
        <v>673</v>
      </c>
      <c r="C114" s="137" t="s">
        <v>631</v>
      </c>
      <c r="D114" s="99">
        <v>2.62</v>
      </c>
      <c r="E114" s="140">
        <v>75</v>
      </c>
      <c r="F114" s="45">
        <v>196.5</v>
      </c>
      <c r="G114" s="98"/>
    </row>
    <row r="115" s="1" customFormat="1" ht="20" customHeight="1" spans="1:7">
      <c r="A115" s="137">
        <v>111</v>
      </c>
      <c r="B115" s="139" t="s">
        <v>674</v>
      </c>
      <c r="C115" s="137" t="s">
        <v>631</v>
      </c>
      <c r="D115" s="99">
        <v>4.25</v>
      </c>
      <c r="E115" s="140">
        <v>75</v>
      </c>
      <c r="F115" s="45">
        <v>318.75</v>
      </c>
      <c r="G115" s="98"/>
    </row>
    <row r="116" s="1" customFormat="1" ht="20" customHeight="1" spans="1:7">
      <c r="A116" s="137">
        <v>112</v>
      </c>
      <c r="B116" s="139" t="s">
        <v>675</v>
      </c>
      <c r="C116" s="137" t="s">
        <v>631</v>
      </c>
      <c r="D116" s="99">
        <v>4.8</v>
      </c>
      <c r="E116" s="140">
        <v>75</v>
      </c>
      <c r="F116" s="45">
        <v>360</v>
      </c>
      <c r="G116" s="98"/>
    </row>
    <row r="117" s="1" customFormat="1" ht="20" customHeight="1" spans="1:7">
      <c r="A117" s="137">
        <v>113</v>
      </c>
      <c r="B117" s="139" t="s">
        <v>676</v>
      </c>
      <c r="C117" s="137" t="s">
        <v>677</v>
      </c>
      <c r="D117" s="99">
        <v>3.72</v>
      </c>
      <c r="E117" s="140">
        <v>75</v>
      </c>
      <c r="F117" s="45">
        <v>279</v>
      </c>
      <c r="G117" s="98"/>
    </row>
    <row r="118" s="1" customFormat="1" ht="20" customHeight="1" spans="1:7">
      <c r="A118" s="137">
        <v>114</v>
      </c>
      <c r="B118" s="139" t="s">
        <v>678</v>
      </c>
      <c r="C118" s="137" t="s">
        <v>677</v>
      </c>
      <c r="D118" s="99">
        <v>7</v>
      </c>
      <c r="E118" s="140">
        <v>75</v>
      </c>
      <c r="F118" s="45">
        <v>525</v>
      </c>
      <c r="G118" s="98"/>
    </row>
    <row r="119" s="1" customFormat="1" ht="20" customHeight="1" spans="1:7">
      <c r="A119" s="137">
        <v>115</v>
      </c>
      <c r="B119" s="139" t="s">
        <v>679</v>
      </c>
      <c r="C119" s="137" t="s">
        <v>677</v>
      </c>
      <c r="D119" s="99">
        <v>8.77</v>
      </c>
      <c r="E119" s="140">
        <v>75</v>
      </c>
      <c r="F119" s="45">
        <v>657.75</v>
      </c>
      <c r="G119" s="98"/>
    </row>
    <row r="120" s="1" customFormat="1" ht="20" customHeight="1" spans="1:7">
      <c r="A120" s="137">
        <v>116</v>
      </c>
      <c r="B120" s="139" t="s">
        <v>680</v>
      </c>
      <c r="C120" s="137" t="s">
        <v>677</v>
      </c>
      <c r="D120" s="99">
        <v>6.25</v>
      </c>
      <c r="E120" s="140">
        <v>75</v>
      </c>
      <c r="F120" s="45">
        <v>468.75</v>
      </c>
      <c r="G120" s="98"/>
    </row>
    <row r="121" s="1" customFormat="1" ht="20" customHeight="1" spans="1:7">
      <c r="A121" s="137">
        <v>117</v>
      </c>
      <c r="B121" s="139" t="s">
        <v>681</v>
      </c>
      <c r="C121" s="137" t="s">
        <v>677</v>
      </c>
      <c r="D121" s="99">
        <v>1.69</v>
      </c>
      <c r="E121" s="140">
        <v>75</v>
      </c>
      <c r="F121" s="45">
        <v>126.75</v>
      </c>
      <c r="G121" s="98"/>
    </row>
    <row r="122" s="1" customFormat="1" ht="20" customHeight="1" spans="1:7">
      <c r="A122" s="137">
        <v>118</v>
      </c>
      <c r="B122" s="139" t="s">
        <v>682</v>
      </c>
      <c r="C122" s="137" t="s">
        <v>677</v>
      </c>
      <c r="D122" s="99">
        <v>6.19</v>
      </c>
      <c r="E122" s="140">
        <v>75</v>
      </c>
      <c r="F122" s="45">
        <v>464.25</v>
      </c>
      <c r="G122" s="98"/>
    </row>
    <row r="123" s="1" customFormat="1" ht="20" customHeight="1" spans="1:7">
      <c r="A123" s="137">
        <v>119</v>
      </c>
      <c r="B123" s="139" t="s">
        <v>683</v>
      </c>
      <c r="C123" s="137" t="s">
        <v>677</v>
      </c>
      <c r="D123" s="99">
        <v>5.36</v>
      </c>
      <c r="E123" s="140">
        <v>75</v>
      </c>
      <c r="F123" s="45">
        <v>402</v>
      </c>
      <c r="G123" s="98"/>
    </row>
    <row r="124" s="1" customFormat="1" ht="20" customHeight="1" spans="1:7">
      <c r="A124" s="137">
        <v>120</v>
      </c>
      <c r="B124" s="139" t="s">
        <v>684</v>
      </c>
      <c r="C124" s="137" t="s">
        <v>677</v>
      </c>
      <c r="D124" s="99">
        <v>10.3</v>
      </c>
      <c r="E124" s="140">
        <v>75</v>
      </c>
      <c r="F124" s="45">
        <v>772.5</v>
      </c>
      <c r="G124" s="98"/>
    </row>
    <row r="125" s="1" customFormat="1" ht="20" customHeight="1" spans="1:7">
      <c r="A125" s="137">
        <v>121</v>
      </c>
      <c r="B125" s="143" t="s">
        <v>685</v>
      </c>
      <c r="C125" s="137" t="s">
        <v>677</v>
      </c>
      <c r="D125" s="99">
        <v>2.76</v>
      </c>
      <c r="E125" s="140">
        <v>75</v>
      </c>
      <c r="F125" s="45">
        <v>207</v>
      </c>
      <c r="G125" s="98"/>
    </row>
    <row r="126" s="1" customFormat="1" ht="20" customHeight="1" spans="1:7">
      <c r="A126" s="137">
        <v>122</v>
      </c>
      <c r="B126" s="139" t="s">
        <v>686</v>
      </c>
      <c r="C126" s="137" t="s">
        <v>677</v>
      </c>
      <c r="D126" s="99">
        <v>11.68</v>
      </c>
      <c r="E126" s="140">
        <v>75</v>
      </c>
      <c r="F126" s="45">
        <v>876</v>
      </c>
      <c r="G126" s="98"/>
    </row>
    <row r="127" s="1" customFormat="1" ht="20" customHeight="1" spans="1:7">
      <c r="A127" s="137">
        <v>123</v>
      </c>
      <c r="B127" s="139" t="s">
        <v>687</v>
      </c>
      <c r="C127" s="137" t="s">
        <v>677</v>
      </c>
      <c r="D127" s="99">
        <v>8.72</v>
      </c>
      <c r="E127" s="140">
        <v>75</v>
      </c>
      <c r="F127" s="45">
        <v>654</v>
      </c>
      <c r="G127" s="98"/>
    </row>
    <row r="128" s="1" customFormat="1" ht="20" customHeight="1" spans="1:7">
      <c r="A128" s="137">
        <v>124</v>
      </c>
      <c r="B128" s="139" t="s">
        <v>688</v>
      </c>
      <c r="C128" s="137" t="s">
        <v>677</v>
      </c>
      <c r="D128" s="99">
        <v>15.41</v>
      </c>
      <c r="E128" s="140">
        <v>75</v>
      </c>
      <c r="F128" s="45">
        <v>1155.75</v>
      </c>
      <c r="G128" s="98"/>
    </row>
    <row r="129" s="1" customFormat="1" ht="20" customHeight="1" spans="1:7">
      <c r="A129" s="137">
        <v>125</v>
      </c>
      <c r="B129" s="139" t="s">
        <v>689</v>
      </c>
      <c r="C129" s="139" t="s">
        <v>677</v>
      </c>
      <c r="D129" s="99">
        <v>7.81</v>
      </c>
      <c r="E129" s="140">
        <v>75</v>
      </c>
      <c r="F129" s="45">
        <v>585.75</v>
      </c>
      <c r="G129" s="98"/>
    </row>
    <row r="130" s="1" customFormat="1" ht="20" customHeight="1" spans="1:7">
      <c r="A130" s="137">
        <v>126</v>
      </c>
      <c r="B130" s="139" t="s">
        <v>690</v>
      </c>
      <c r="C130" s="137" t="s">
        <v>677</v>
      </c>
      <c r="D130" s="99">
        <v>9.8</v>
      </c>
      <c r="E130" s="140">
        <v>75</v>
      </c>
      <c r="F130" s="45">
        <v>735</v>
      </c>
      <c r="G130" s="98"/>
    </row>
    <row r="131" s="1" customFormat="1" ht="20" customHeight="1" spans="1:7">
      <c r="A131" s="137">
        <v>127</v>
      </c>
      <c r="B131" s="139" t="s">
        <v>691</v>
      </c>
      <c r="C131" s="137" t="s">
        <v>677</v>
      </c>
      <c r="D131" s="99">
        <v>8.4</v>
      </c>
      <c r="E131" s="140">
        <v>75</v>
      </c>
      <c r="F131" s="45">
        <v>630</v>
      </c>
      <c r="G131" s="98"/>
    </row>
    <row r="132" s="1" customFormat="1" ht="20" customHeight="1" spans="1:7">
      <c r="A132" s="137">
        <v>128</v>
      </c>
      <c r="B132" s="139" t="s">
        <v>692</v>
      </c>
      <c r="C132" s="137" t="s">
        <v>677</v>
      </c>
      <c r="D132" s="99">
        <v>5.18</v>
      </c>
      <c r="E132" s="140">
        <v>75</v>
      </c>
      <c r="F132" s="45">
        <v>388.5</v>
      </c>
      <c r="G132" s="98"/>
    </row>
    <row r="133" s="1" customFormat="1" ht="20" customHeight="1" spans="1:7">
      <c r="A133" s="137">
        <v>129</v>
      </c>
      <c r="B133" s="139" t="s">
        <v>693</v>
      </c>
      <c r="C133" s="137" t="s">
        <v>677</v>
      </c>
      <c r="D133" s="99">
        <v>9.37</v>
      </c>
      <c r="E133" s="140">
        <v>75</v>
      </c>
      <c r="F133" s="45">
        <v>702.75</v>
      </c>
      <c r="G133" s="98"/>
    </row>
    <row r="134" s="1" customFormat="1" ht="20" customHeight="1" spans="1:7">
      <c r="A134" s="137">
        <v>130</v>
      </c>
      <c r="B134" s="139" t="s">
        <v>694</v>
      </c>
      <c r="C134" s="137" t="s">
        <v>677</v>
      </c>
      <c r="D134" s="99">
        <v>9.55</v>
      </c>
      <c r="E134" s="140">
        <v>75</v>
      </c>
      <c r="F134" s="45">
        <v>716.25</v>
      </c>
      <c r="G134" s="98"/>
    </row>
    <row r="135" s="1" customFormat="1" ht="20" customHeight="1" spans="1:7">
      <c r="A135" s="137">
        <v>131</v>
      </c>
      <c r="B135" s="139" t="s">
        <v>695</v>
      </c>
      <c r="C135" s="137" t="s">
        <v>677</v>
      </c>
      <c r="D135" s="99">
        <v>10.03</v>
      </c>
      <c r="E135" s="140">
        <v>75</v>
      </c>
      <c r="F135" s="45">
        <v>752.25</v>
      </c>
      <c r="G135" s="98"/>
    </row>
    <row r="136" s="1" customFormat="1" ht="20" customHeight="1" spans="1:7">
      <c r="A136" s="137">
        <v>132</v>
      </c>
      <c r="B136" s="139" t="s">
        <v>696</v>
      </c>
      <c r="C136" s="137" t="s">
        <v>677</v>
      </c>
      <c r="D136" s="99">
        <v>6.78</v>
      </c>
      <c r="E136" s="140">
        <v>75</v>
      </c>
      <c r="F136" s="45">
        <v>508.5</v>
      </c>
      <c r="G136" s="98"/>
    </row>
    <row r="137" s="1" customFormat="1" ht="20" customHeight="1" spans="1:7">
      <c r="A137" s="137">
        <v>133</v>
      </c>
      <c r="B137" s="139" t="s">
        <v>697</v>
      </c>
      <c r="C137" s="137" t="s">
        <v>677</v>
      </c>
      <c r="D137" s="99">
        <v>8.4</v>
      </c>
      <c r="E137" s="140">
        <v>75</v>
      </c>
      <c r="F137" s="45">
        <v>630</v>
      </c>
      <c r="G137" s="98"/>
    </row>
    <row r="138" s="1" customFormat="1" ht="20" customHeight="1" spans="1:7">
      <c r="A138" s="137">
        <v>134</v>
      </c>
      <c r="B138" s="139" t="s">
        <v>698</v>
      </c>
      <c r="C138" s="137" t="s">
        <v>677</v>
      </c>
      <c r="D138" s="99">
        <v>6.29</v>
      </c>
      <c r="E138" s="140">
        <v>75</v>
      </c>
      <c r="F138" s="45">
        <v>471.75</v>
      </c>
      <c r="G138" s="98"/>
    </row>
    <row r="139" s="1" customFormat="1" ht="20" customHeight="1" spans="1:7">
      <c r="A139" s="137">
        <v>135</v>
      </c>
      <c r="B139" s="139" t="s">
        <v>699</v>
      </c>
      <c r="C139" s="137" t="s">
        <v>677</v>
      </c>
      <c r="D139" s="99">
        <v>10.64</v>
      </c>
      <c r="E139" s="140">
        <v>75</v>
      </c>
      <c r="F139" s="45">
        <v>798</v>
      </c>
      <c r="G139" s="98"/>
    </row>
    <row r="140" s="1" customFormat="1" ht="20" customHeight="1" spans="1:7">
      <c r="A140" s="137">
        <v>136</v>
      </c>
      <c r="B140" s="139" t="s">
        <v>700</v>
      </c>
      <c r="C140" s="137" t="s">
        <v>677</v>
      </c>
      <c r="D140" s="99">
        <v>8.63</v>
      </c>
      <c r="E140" s="140">
        <v>75</v>
      </c>
      <c r="F140" s="45">
        <v>647.25</v>
      </c>
      <c r="G140" s="98"/>
    </row>
    <row r="141" s="1" customFormat="1" ht="20" customHeight="1" spans="1:7">
      <c r="A141" s="137">
        <v>137</v>
      </c>
      <c r="B141" s="139" t="s">
        <v>701</v>
      </c>
      <c r="C141" s="137" t="s">
        <v>677</v>
      </c>
      <c r="D141" s="99">
        <v>8.33</v>
      </c>
      <c r="E141" s="140">
        <v>75</v>
      </c>
      <c r="F141" s="45">
        <v>624.75</v>
      </c>
      <c r="G141" s="98"/>
    </row>
    <row r="142" s="1" customFormat="1" ht="20" customHeight="1" spans="1:7">
      <c r="A142" s="137">
        <v>138</v>
      </c>
      <c r="B142" s="139" t="s">
        <v>702</v>
      </c>
      <c r="C142" s="137" t="s">
        <v>677</v>
      </c>
      <c r="D142" s="99">
        <v>2.21</v>
      </c>
      <c r="E142" s="140">
        <v>75</v>
      </c>
      <c r="F142" s="45">
        <v>165.75</v>
      </c>
      <c r="G142" s="98"/>
    </row>
    <row r="143" s="1" customFormat="1" ht="20" customHeight="1" spans="1:7">
      <c r="A143" s="137">
        <v>139</v>
      </c>
      <c r="B143" s="139" t="s">
        <v>703</v>
      </c>
      <c r="C143" s="137" t="s">
        <v>677</v>
      </c>
      <c r="D143" s="99">
        <v>6.68</v>
      </c>
      <c r="E143" s="140">
        <v>75</v>
      </c>
      <c r="F143" s="45">
        <v>501</v>
      </c>
      <c r="G143" s="98"/>
    </row>
    <row r="144" s="1" customFormat="1" ht="20" customHeight="1" spans="1:7">
      <c r="A144" s="137">
        <v>140</v>
      </c>
      <c r="B144" s="139" t="s">
        <v>704</v>
      </c>
      <c r="C144" s="137" t="s">
        <v>677</v>
      </c>
      <c r="D144" s="99">
        <v>5.99</v>
      </c>
      <c r="E144" s="140">
        <v>75</v>
      </c>
      <c r="F144" s="45">
        <v>449.25</v>
      </c>
      <c r="G144" s="98"/>
    </row>
    <row r="145" s="1" customFormat="1" ht="20" customHeight="1" spans="1:7">
      <c r="A145" s="137">
        <v>141</v>
      </c>
      <c r="B145" s="139" t="s">
        <v>705</v>
      </c>
      <c r="C145" s="137" t="s">
        <v>677</v>
      </c>
      <c r="D145" s="99">
        <v>3.72</v>
      </c>
      <c r="E145" s="140">
        <v>75</v>
      </c>
      <c r="F145" s="45">
        <v>279</v>
      </c>
      <c r="G145" s="98"/>
    </row>
    <row r="146" s="1" customFormat="1" ht="20" customHeight="1" spans="1:7">
      <c r="A146" s="137">
        <v>142</v>
      </c>
      <c r="B146" s="139" t="s">
        <v>706</v>
      </c>
      <c r="C146" s="137" t="s">
        <v>677</v>
      </c>
      <c r="D146" s="99">
        <v>7.27</v>
      </c>
      <c r="E146" s="140">
        <v>75</v>
      </c>
      <c r="F146" s="45">
        <v>545.25</v>
      </c>
      <c r="G146" s="98"/>
    </row>
    <row r="147" s="1" customFormat="1" ht="20" customHeight="1" spans="1:7">
      <c r="A147" s="137">
        <v>143</v>
      </c>
      <c r="B147" s="139" t="s">
        <v>707</v>
      </c>
      <c r="C147" s="137" t="s">
        <v>677</v>
      </c>
      <c r="D147" s="99">
        <v>13.47</v>
      </c>
      <c r="E147" s="140">
        <v>75</v>
      </c>
      <c r="F147" s="45">
        <v>1010.25</v>
      </c>
      <c r="G147" s="98"/>
    </row>
    <row r="148" s="1" customFormat="1" ht="20" customHeight="1" spans="1:7">
      <c r="A148" s="137">
        <v>144</v>
      </c>
      <c r="B148" s="139" t="s">
        <v>708</v>
      </c>
      <c r="C148" s="137" t="s">
        <v>677</v>
      </c>
      <c r="D148" s="99">
        <v>11.81</v>
      </c>
      <c r="E148" s="140">
        <v>75</v>
      </c>
      <c r="F148" s="45">
        <v>885.75</v>
      </c>
      <c r="G148" s="98"/>
    </row>
    <row r="149" s="1" customFormat="1" ht="20" customHeight="1" spans="1:7">
      <c r="A149" s="137">
        <v>145</v>
      </c>
      <c r="B149" s="139" t="s">
        <v>709</v>
      </c>
      <c r="C149" s="137" t="s">
        <v>677</v>
      </c>
      <c r="D149" s="99">
        <v>8.58</v>
      </c>
      <c r="E149" s="140">
        <v>75</v>
      </c>
      <c r="F149" s="45">
        <v>643.5</v>
      </c>
      <c r="G149" s="98"/>
    </row>
    <row r="150" s="1" customFormat="1" ht="20" customHeight="1" spans="1:7">
      <c r="A150" s="137">
        <v>146</v>
      </c>
      <c r="B150" s="139" t="s">
        <v>710</v>
      </c>
      <c r="C150" s="137" t="s">
        <v>677</v>
      </c>
      <c r="D150" s="99">
        <v>6.33</v>
      </c>
      <c r="E150" s="140">
        <v>75</v>
      </c>
      <c r="F150" s="45">
        <v>474.75</v>
      </c>
      <c r="G150" s="98"/>
    </row>
    <row r="151" s="1" customFormat="1" ht="20" customHeight="1" spans="1:7">
      <c r="A151" s="137">
        <v>147</v>
      </c>
      <c r="B151" s="139" t="s">
        <v>711</v>
      </c>
      <c r="C151" s="137" t="s">
        <v>677</v>
      </c>
      <c r="D151" s="101">
        <v>6.39</v>
      </c>
      <c r="E151" s="140">
        <v>75</v>
      </c>
      <c r="F151" s="45">
        <v>479.25</v>
      </c>
      <c r="G151" s="98"/>
    </row>
    <row r="152" s="1" customFormat="1" ht="20" customHeight="1" spans="1:7">
      <c r="A152" s="137">
        <v>148</v>
      </c>
      <c r="B152" s="139" t="s">
        <v>320</v>
      </c>
      <c r="C152" s="137" t="s">
        <v>677</v>
      </c>
      <c r="D152" s="99">
        <v>5.87</v>
      </c>
      <c r="E152" s="140">
        <v>75</v>
      </c>
      <c r="F152" s="45">
        <v>440.25</v>
      </c>
      <c r="G152" s="98"/>
    </row>
    <row r="153" s="1" customFormat="1" ht="20" customHeight="1" spans="1:7">
      <c r="A153" s="137">
        <v>149</v>
      </c>
      <c r="B153" s="139" t="s">
        <v>712</v>
      </c>
      <c r="C153" s="137" t="s">
        <v>677</v>
      </c>
      <c r="D153" s="99">
        <v>4.5</v>
      </c>
      <c r="E153" s="140">
        <v>75</v>
      </c>
      <c r="F153" s="45">
        <v>337.5</v>
      </c>
      <c r="G153" s="98"/>
    </row>
    <row r="154" s="1" customFormat="1" ht="20" customHeight="1" spans="1:7">
      <c r="A154" s="137">
        <v>150</v>
      </c>
      <c r="B154" s="139" t="s">
        <v>713</v>
      </c>
      <c r="C154" s="137" t="s">
        <v>677</v>
      </c>
      <c r="D154" s="99">
        <v>5.86</v>
      </c>
      <c r="E154" s="140">
        <v>75</v>
      </c>
      <c r="F154" s="45">
        <v>439.5</v>
      </c>
      <c r="G154" s="98"/>
    </row>
    <row r="155" s="1" customFormat="1" ht="20" customHeight="1" spans="1:7">
      <c r="A155" s="137">
        <v>151</v>
      </c>
      <c r="B155" s="139" t="s">
        <v>714</v>
      </c>
      <c r="C155" s="137" t="s">
        <v>677</v>
      </c>
      <c r="D155" s="99">
        <v>4.96</v>
      </c>
      <c r="E155" s="140">
        <v>75</v>
      </c>
      <c r="F155" s="45">
        <v>372</v>
      </c>
      <c r="G155" s="98"/>
    </row>
    <row r="156" s="1" customFormat="1" ht="20" customHeight="1" spans="1:7">
      <c r="A156" s="137">
        <v>152</v>
      </c>
      <c r="B156" s="139" t="s">
        <v>256</v>
      </c>
      <c r="C156" s="137" t="s">
        <v>677</v>
      </c>
      <c r="D156" s="99">
        <v>9.36</v>
      </c>
      <c r="E156" s="140">
        <v>75</v>
      </c>
      <c r="F156" s="45">
        <v>702</v>
      </c>
      <c r="G156" s="98"/>
    </row>
    <row r="157" s="1" customFormat="1" ht="20" customHeight="1" spans="1:7">
      <c r="A157" s="137">
        <v>153</v>
      </c>
      <c r="B157" s="139" t="s">
        <v>715</v>
      </c>
      <c r="C157" s="137" t="s">
        <v>677</v>
      </c>
      <c r="D157" s="99">
        <v>4.72</v>
      </c>
      <c r="E157" s="140">
        <v>75</v>
      </c>
      <c r="F157" s="45">
        <v>354</v>
      </c>
      <c r="G157" s="98"/>
    </row>
    <row r="158" s="1" customFormat="1" ht="20" customHeight="1" spans="1:7">
      <c r="A158" s="137">
        <v>154</v>
      </c>
      <c r="B158" s="139" t="s">
        <v>716</v>
      </c>
      <c r="C158" s="137" t="s">
        <v>677</v>
      </c>
      <c r="D158" s="99">
        <v>3.92</v>
      </c>
      <c r="E158" s="140">
        <v>75</v>
      </c>
      <c r="F158" s="45">
        <v>294</v>
      </c>
      <c r="G158" s="98"/>
    </row>
    <row r="159" s="1" customFormat="1" ht="20" customHeight="1" spans="1:7">
      <c r="A159" s="137">
        <v>155</v>
      </c>
      <c r="B159" s="139" t="s">
        <v>717</v>
      </c>
      <c r="C159" s="137" t="s">
        <v>677</v>
      </c>
      <c r="D159" s="99">
        <v>4.1</v>
      </c>
      <c r="E159" s="140">
        <v>75</v>
      </c>
      <c r="F159" s="45">
        <v>307.5</v>
      </c>
      <c r="G159" s="98"/>
    </row>
    <row r="160" s="1" customFormat="1" ht="20" customHeight="1" spans="1:7">
      <c r="A160" s="137">
        <v>156</v>
      </c>
      <c r="B160" s="139" t="s">
        <v>718</v>
      </c>
      <c r="C160" s="137" t="s">
        <v>677</v>
      </c>
      <c r="D160" s="99">
        <v>2.92</v>
      </c>
      <c r="E160" s="140">
        <v>75</v>
      </c>
      <c r="F160" s="45">
        <v>219</v>
      </c>
      <c r="G160" s="98"/>
    </row>
    <row r="161" s="1" customFormat="1" ht="20" customHeight="1" spans="1:7">
      <c r="A161" s="137">
        <v>157</v>
      </c>
      <c r="B161" s="139" t="s">
        <v>719</v>
      </c>
      <c r="C161" s="137" t="s">
        <v>677</v>
      </c>
      <c r="D161" s="99">
        <v>7.05</v>
      </c>
      <c r="E161" s="140">
        <v>75</v>
      </c>
      <c r="F161" s="45">
        <v>528.75</v>
      </c>
      <c r="G161" s="98"/>
    </row>
    <row r="162" s="1" customFormat="1" ht="20" customHeight="1" spans="1:7">
      <c r="A162" s="137">
        <v>158</v>
      </c>
      <c r="B162" s="139" t="s">
        <v>131</v>
      </c>
      <c r="C162" s="137" t="s">
        <v>677</v>
      </c>
      <c r="D162" s="99">
        <v>4.84</v>
      </c>
      <c r="E162" s="140">
        <v>75</v>
      </c>
      <c r="F162" s="45">
        <v>363</v>
      </c>
      <c r="G162" s="98"/>
    </row>
    <row r="163" s="1" customFormat="1" ht="20" customHeight="1" spans="1:7">
      <c r="A163" s="137">
        <v>159</v>
      </c>
      <c r="B163" s="139" t="s">
        <v>720</v>
      </c>
      <c r="C163" s="137" t="s">
        <v>677</v>
      </c>
      <c r="D163" s="101">
        <v>4.56</v>
      </c>
      <c r="E163" s="140">
        <v>75</v>
      </c>
      <c r="F163" s="45">
        <v>342</v>
      </c>
      <c r="G163" s="98"/>
    </row>
    <row r="164" s="1" customFormat="1" ht="20" customHeight="1" spans="1:7">
      <c r="A164" s="137">
        <v>160</v>
      </c>
      <c r="B164" s="139" t="s">
        <v>721</v>
      </c>
      <c r="C164" s="137" t="s">
        <v>677</v>
      </c>
      <c r="D164" s="101">
        <v>6.46</v>
      </c>
      <c r="E164" s="140">
        <v>75</v>
      </c>
      <c r="F164" s="45">
        <v>484.5</v>
      </c>
      <c r="G164" s="98"/>
    </row>
    <row r="165" s="1" customFormat="1" ht="20" customHeight="1" spans="1:7">
      <c r="A165" s="137">
        <v>161</v>
      </c>
      <c r="B165" s="139" t="s">
        <v>722</v>
      </c>
      <c r="C165" s="137" t="s">
        <v>677</v>
      </c>
      <c r="D165" s="101">
        <v>1.99</v>
      </c>
      <c r="E165" s="140">
        <v>75</v>
      </c>
      <c r="F165" s="45">
        <v>149.25</v>
      </c>
      <c r="G165" s="98"/>
    </row>
    <row r="166" s="1" customFormat="1" ht="20" customHeight="1" spans="1:7">
      <c r="A166" s="137">
        <v>162</v>
      </c>
      <c r="B166" s="139" t="s">
        <v>723</v>
      </c>
      <c r="C166" s="137" t="s">
        <v>677</v>
      </c>
      <c r="D166" s="101">
        <v>2.54</v>
      </c>
      <c r="E166" s="140">
        <v>75</v>
      </c>
      <c r="F166" s="45">
        <v>190.5</v>
      </c>
      <c r="G166" s="98"/>
    </row>
    <row r="167" s="1" customFormat="1" ht="20" customHeight="1" spans="1:7">
      <c r="A167" s="137">
        <v>163</v>
      </c>
      <c r="B167" s="139" t="s">
        <v>724</v>
      </c>
      <c r="C167" s="137" t="s">
        <v>725</v>
      </c>
      <c r="D167" s="101">
        <v>7.88</v>
      </c>
      <c r="E167" s="140">
        <v>75</v>
      </c>
      <c r="F167" s="45">
        <v>591</v>
      </c>
      <c r="G167" s="98"/>
    </row>
    <row r="168" s="1" customFormat="1" ht="20" customHeight="1" spans="1:7">
      <c r="A168" s="137">
        <v>164</v>
      </c>
      <c r="B168" s="139" t="s">
        <v>726</v>
      </c>
      <c r="C168" s="137" t="s">
        <v>725</v>
      </c>
      <c r="D168" s="101">
        <v>6.7</v>
      </c>
      <c r="E168" s="140">
        <v>75</v>
      </c>
      <c r="F168" s="45">
        <v>502.5</v>
      </c>
      <c r="G168" s="98"/>
    </row>
    <row r="169" s="1" customFormat="1" ht="20" customHeight="1" spans="1:7">
      <c r="A169" s="137">
        <v>165</v>
      </c>
      <c r="B169" s="139" t="s">
        <v>727</v>
      </c>
      <c r="C169" s="137" t="s">
        <v>725</v>
      </c>
      <c r="D169" s="101">
        <v>7.22</v>
      </c>
      <c r="E169" s="140">
        <v>75</v>
      </c>
      <c r="F169" s="45">
        <v>541.5</v>
      </c>
      <c r="G169" s="98"/>
    </row>
    <row r="170" s="1" customFormat="1" ht="20" customHeight="1" spans="1:7">
      <c r="A170" s="137">
        <v>166</v>
      </c>
      <c r="B170" s="139" t="s">
        <v>728</v>
      </c>
      <c r="C170" s="137" t="s">
        <v>725</v>
      </c>
      <c r="D170" s="101">
        <v>7.28</v>
      </c>
      <c r="E170" s="140">
        <v>75</v>
      </c>
      <c r="F170" s="45">
        <v>546</v>
      </c>
      <c r="G170" s="98"/>
    </row>
    <row r="171" s="1" customFormat="1" ht="20" customHeight="1" spans="1:7">
      <c r="A171" s="137">
        <v>167</v>
      </c>
      <c r="B171" s="139" t="s">
        <v>729</v>
      </c>
      <c r="C171" s="137" t="s">
        <v>725</v>
      </c>
      <c r="D171" s="99">
        <v>5.68</v>
      </c>
      <c r="E171" s="140">
        <v>75</v>
      </c>
      <c r="F171" s="45">
        <v>426</v>
      </c>
      <c r="G171" s="98"/>
    </row>
    <row r="172" s="1" customFormat="1" ht="20" customHeight="1" spans="1:7">
      <c r="A172" s="137">
        <v>168</v>
      </c>
      <c r="B172" s="139" t="s">
        <v>730</v>
      </c>
      <c r="C172" s="137" t="s">
        <v>725</v>
      </c>
      <c r="D172" s="99">
        <v>5.05</v>
      </c>
      <c r="E172" s="140">
        <v>75</v>
      </c>
      <c r="F172" s="45">
        <v>378.75</v>
      </c>
      <c r="G172" s="98"/>
    </row>
    <row r="173" s="1" customFormat="1" ht="20" customHeight="1" spans="1:7">
      <c r="A173" s="137">
        <v>169</v>
      </c>
      <c r="B173" s="139" t="s">
        <v>731</v>
      </c>
      <c r="C173" s="137" t="s">
        <v>725</v>
      </c>
      <c r="D173" s="99">
        <v>7.69</v>
      </c>
      <c r="E173" s="140">
        <v>75</v>
      </c>
      <c r="F173" s="45">
        <v>576.75</v>
      </c>
      <c r="G173" s="98"/>
    </row>
    <row r="174" s="1" customFormat="1" ht="20" customHeight="1" spans="1:7">
      <c r="A174" s="137">
        <v>170</v>
      </c>
      <c r="B174" s="139" t="s">
        <v>732</v>
      </c>
      <c r="C174" s="137" t="s">
        <v>725</v>
      </c>
      <c r="D174" s="99">
        <v>4.01</v>
      </c>
      <c r="E174" s="140">
        <v>75</v>
      </c>
      <c r="F174" s="45">
        <v>300.75</v>
      </c>
      <c r="G174" s="98"/>
    </row>
    <row r="175" s="1" customFormat="1" ht="20" customHeight="1" spans="1:7">
      <c r="A175" s="137">
        <v>171</v>
      </c>
      <c r="B175" s="139" t="s">
        <v>733</v>
      </c>
      <c r="C175" s="137" t="s">
        <v>725</v>
      </c>
      <c r="D175" s="99">
        <v>8.04</v>
      </c>
      <c r="E175" s="140">
        <v>75</v>
      </c>
      <c r="F175" s="45">
        <v>603</v>
      </c>
      <c r="G175" s="98"/>
    </row>
    <row r="176" s="1" customFormat="1" ht="20" customHeight="1" spans="1:7">
      <c r="A176" s="137">
        <v>172</v>
      </c>
      <c r="B176" s="139" t="s">
        <v>734</v>
      </c>
      <c r="C176" s="137" t="s">
        <v>725</v>
      </c>
      <c r="D176" s="99">
        <v>3.59</v>
      </c>
      <c r="E176" s="140">
        <v>75</v>
      </c>
      <c r="F176" s="45">
        <v>269.25</v>
      </c>
      <c r="G176" s="98"/>
    </row>
    <row r="177" s="1" customFormat="1" ht="20" customHeight="1" spans="1:7">
      <c r="A177" s="137">
        <v>173</v>
      </c>
      <c r="B177" s="139" t="s">
        <v>735</v>
      </c>
      <c r="C177" s="137" t="s">
        <v>725</v>
      </c>
      <c r="D177" s="99">
        <v>0.93</v>
      </c>
      <c r="E177" s="140">
        <v>75</v>
      </c>
      <c r="F177" s="45">
        <v>69.75</v>
      </c>
      <c r="G177" s="98"/>
    </row>
    <row r="178" s="1" customFormat="1" ht="20" customHeight="1" spans="1:7">
      <c r="A178" s="137">
        <v>174</v>
      </c>
      <c r="B178" s="139" t="s">
        <v>736</v>
      </c>
      <c r="C178" s="137" t="s">
        <v>725</v>
      </c>
      <c r="D178" s="99">
        <v>5.97</v>
      </c>
      <c r="E178" s="140">
        <v>75</v>
      </c>
      <c r="F178" s="45">
        <v>447.75</v>
      </c>
      <c r="G178" s="98"/>
    </row>
    <row r="179" s="1" customFormat="1" ht="20" customHeight="1" spans="1:7">
      <c r="A179" s="137">
        <v>175</v>
      </c>
      <c r="B179" s="139" t="s">
        <v>737</v>
      </c>
      <c r="C179" s="137" t="s">
        <v>725</v>
      </c>
      <c r="D179" s="99">
        <v>5.63</v>
      </c>
      <c r="E179" s="140">
        <v>75</v>
      </c>
      <c r="F179" s="45">
        <v>422.25</v>
      </c>
      <c r="G179" s="98"/>
    </row>
    <row r="180" s="1" customFormat="1" ht="20" customHeight="1" spans="1:7">
      <c r="A180" s="137">
        <v>176</v>
      </c>
      <c r="B180" s="139" t="s">
        <v>738</v>
      </c>
      <c r="C180" s="137" t="s">
        <v>725</v>
      </c>
      <c r="D180" s="99">
        <v>5.09</v>
      </c>
      <c r="E180" s="140">
        <v>75</v>
      </c>
      <c r="F180" s="45">
        <v>381.75</v>
      </c>
      <c r="G180" s="98"/>
    </row>
    <row r="181" s="1" customFormat="1" ht="20" customHeight="1" spans="1:7">
      <c r="A181" s="137">
        <v>177</v>
      </c>
      <c r="B181" s="139" t="s">
        <v>739</v>
      </c>
      <c r="C181" s="137" t="s">
        <v>725</v>
      </c>
      <c r="D181" s="99">
        <v>5.52</v>
      </c>
      <c r="E181" s="140">
        <v>75</v>
      </c>
      <c r="F181" s="45">
        <v>414</v>
      </c>
      <c r="G181" s="98"/>
    </row>
    <row r="182" s="1" customFormat="1" ht="20" customHeight="1" spans="1:7">
      <c r="A182" s="137">
        <v>178</v>
      </c>
      <c r="B182" s="139" t="s">
        <v>740</v>
      </c>
      <c r="C182" s="137" t="s">
        <v>725</v>
      </c>
      <c r="D182" s="99">
        <v>5.39</v>
      </c>
      <c r="E182" s="140">
        <v>75</v>
      </c>
      <c r="F182" s="45">
        <v>404.25</v>
      </c>
      <c r="G182" s="98"/>
    </row>
    <row r="183" s="1" customFormat="1" ht="20" customHeight="1" spans="1:7">
      <c r="A183" s="137">
        <v>179</v>
      </c>
      <c r="B183" s="139" t="s">
        <v>741</v>
      </c>
      <c r="C183" s="137" t="s">
        <v>725</v>
      </c>
      <c r="D183" s="99">
        <v>5.3</v>
      </c>
      <c r="E183" s="140">
        <v>75</v>
      </c>
      <c r="F183" s="45">
        <v>397.5</v>
      </c>
      <c r="G183" s="98"/>
    </row>
    <row r="184" s="1" customFormat="1" ht="20" customHeight="1" spans="1:7">
      <c r="A184" s="137">
        <v>180</v>
      </c>
      <c r="B184" s="139" t="s">
        <v>742</v>
      </c>
      <c r="C184" s="137" t="s">
        <v>725</v>
      </c>
      <c r="D184" s="99">
        <v>4.98</v>
      </c>
      <c r="E184" s="140">
        <v>75</v>
      </c>
      <c r="F184" s="45">
        <v>373.5</v>
      </c>
      <c r="G184" s="98"/>
    </row>
    <row r="185" s="1" customFormat="1" ht="20" customHeight="1" spans="1:7">
      <c r="A185" s="137">
        <v>181</v>
      </c>
      <c r="B185" s="139" t="s">
        <v>743</v>
      </c>
      <c r="C185" s="137" t="s">
        <v>725</v>
      </c>
      <c r="D185" s="99">
        <v>3.25</v>
      </c>
      <c r="E185" s="140">
        <v>75</v>
      </c>
      <c r="F185" s="45">
        <v>243.75</v>
      </c>
      <c r="G185" s="98"/>
    </row>
    <row r="186" s="1" customFormat="1" ht="20" customHeight="1" spans="1:7">
      <c r="A186" s="137">
        <v>182</v>
      </c>
      <c r="B186" s="139" t="s">
        <v>744</v>
      </c>
      <c r="C186" s="137" t="s">
        <v>725</v>
      </c>
      <c r="D186" s="99">
        <v>5.63</v>
      </c>
      <c r="E186" s="140">
        <v>75</v>
      </c>
      <c r="F186" s="45">
        <v>422.25</v>
      </c>
      <c r="G186" s="98"/>
    </row>
    <row r="187" s="1" customFormat="1" ht="20" customHeight="1" spans="1:7">
      <c r="A187" s="137">
        <v>183</v>
      </c>
      <c r="B187" s="139" t="s">
        <v>745</v>
      </c>
      <c r="C187" s="137" t="s">
        <v>725</v>
      </c>
      <c r="D187" s="99">
        <v>5.79</v>
      </c>
      <c r="E187" s="140">
        <v>75</v>
      </c>
      <c r="F187" s="45">
        <v>434.25</v>
      </c>
      <c r="G187" s="98"/>
    </row>
    <row r="188" s="1" customFormat="1" ht="20" customHeight="1" spans="1:7">
      <c r="A188" s="137">
        <v>184</v>
      </c>
      <c r="B188" s="139" t="s">
        <v>746</v>
      </c>
      <c r="C188" s="137" t="s">
        <v>725</v>
      </c>
      <c r="D188" s="99">
        <v>6.82</v>
      </c>
      <c r="E188" s="140">
        <v>75</v>
      </c>
      <c r="F188" s="45">
        <v>511.5</v>
      </c>
      <c r="G188" s="98"/>
    </row>
    <row r="189" s="1" customFormat="1" ht="20" customHeight="1" spans="1:7">
      <c r="A189" s="137">
        <v>185</v>
      </c>
      <c r="B189" s="139" t="s">
        <v>747</v>
      </c>
      <c r="C189" s="137" t="s">
        <v>725</v>
      </c>
      <c r="D189" s="99">
        <v>5.26</v>
      </c>
      <c r="E189" s="140">
        <v>75</v>
      </c>
      <c r="F189" s="45">
        <v>394.5</v>
      </c>
      <c r="G189" s="98"/>
    </row>
    <row r="190" s="1" customFormat="1" ht="20" customHeight="1" spans="1:7">
      <c r="A190" s="137">
        <v>186</v>
      </c>
      <c r="B190" s="139" t="s">
        <v>748</v>
      </c>
      <c r="C190" s="137" t="s">
        <v>725</v>
      </c>
      <c r="D190" s="99">
        <v>5.92</v>
      </c>
      <c r="E190" s="140">
        <v>75</v>
      </c>
      <c r="F190" s="45">
        <v>444</v>
      </c>
      <c r="G190" s="98"/>
    </row>
    <row r="191" s="1" customFormat="1" ht="20" customHeight="1" spans="1:7">
      <c r="A191" s="137">
        <v>187</v>
      </c>
      <c r="B191" s="139" t="s">
        <v>749</v>
      </c>
      <c r="C191" s="137" t="s">
        <v>725</v>
      </c>
      <c r="D191" s="99">
        <v>5.55</v>
      </c>
      <c r="E191" s="140">
        <v>75</v>
      </c>
      <c r="F191" s="45">
        <v>416.25</v>
      </c>
      <c r="G191" s="98"/>
    </row>
    <row r="192" s="1" customFormat="1" ht="20" customHeight="1" spans="1:7">
      <c r="A192" s="137">
        <v>188</v>
      </c>
      <c r="B192" s="139" t="s">
        <v>750</v>
      </c>
      <c r="C192" s="137" t="s">
        <v>725</v>
      </c>
      <c r="D192" s="101">
        <v>6.12</v>
      </c>
      <c r="E192" s="140">
        <v>75</v>
      </c>
      <c r="F192" s="45">
        <v>459</v>
      </c>
      <c r="G192" s="98"/>
    </row>
    <row r="193" s="1" customFormat="1" ht="20" customHeight="1" spans="1:7">
      <c r="A193" s="137">
        <v>189</v>
      </c>
      <c r="B193" s="139" t="s">
        <v>751</v>
      </c>
      <c r="C193" s="137" t="s">
        <v>725</v>
      </c>
      <c r="D193" s="99">
        <v>7.7</v>
      </c>
      <c r="E193" s="140">
        <v>75</v>
      </c>
      <c r="F193" s="45">
        <v>577.5</v>
      </c>
      <c r="G193" s="98"/>
    </row>
    <row r="194" s="1" customFormat="1" ht="20" customHeight="1" spans="1:7">
      <c r="A194" s="137">
        <v>190</v>
      </c>
      <c r="B194" s="139" t="s">
        <v>752</v>
      </c>
      <c r="C194" s="137" t="s">
        <v>725</v>
      </c>
      <c r="D194" s="99">
        <v>7.24</v>
      </c>
      <c r="E194" s="140">
        <v>75</v>
      </c>
      <c r="F194" s="45">
        <v>543</v>
      </c>
      <c r="G194" s="98"/>
    </row>
    <row r="195" s="1" customFormat="1" ht="20" customHeight="1" spans="1:7">
      <c r="A195" s="137">
        <v>191</v>
      </c>
      <c r="B195" s="139" t="s">
        <v>753</v>
      </c>
      <c r="C195" s="137" t="s">
        <v>725</v>
      </c>
      <c r="D195" s="99">
        <v>6.06</v>
      </c>
      <c r="E195" s="140">
        <v>75</v>
      </c>
      <c r="F195" s="45">
        <v>454.5</v>
      </c>
      <c r="G195" s="98"/>
    </row>
    <row r="196" s="1" customFormat="1" ht="20" customHeight="1" spans="1:7">
      <c r="A196" s="137">
        <v>192</v>
      </c>
      <c r="B196" s="139" t="s">
        <v>754</v>
      </c>
      <c r="C196" s="137" t="s">
        <v>725</v>
      </c>
      <c r="D196" s="99">
        <v>4.39</v>
      </c>
      <c r="E196" s="140">
        <v>75</v>
      </c>
      <c r="F196" s="45">
        <v>329.25</v>
      </c>
      <c r="G196" s="98"/>
    </row>
    <row r="197" s="1" customFormat="1" ht="20" customHeight="1" spans="1:7">
      <c r="A197" s="137">
        <v>193</v>
      </c>
      <c r="B197" s="139" t="s">
        <v>755</v>
      </c>
      <c r="C197" s="137" t="s">
        <v>725</v>
      </c>
      <c r="D197" s="99">
        <v>8.56</v>
      </c>
      <c r="E197" s="140">
        <v>75</v>
      </c>
      <c r="F197" s="45">
        <v>642</v>
      </c>
      <c r="G197" s="98"/>
    </row>
    <row r="198" s="1" customFormat="1" ht="20" customHeight="1" spans="1:7">
      <c r="A198" s="137">
        <v>194</v>
      </c>
      <c r="B198" s="139" t="s">
        <v>756</v>
      </c>
      <c r="C198" s="137" t="s">
        <v>725</v>
      </c>
      <c r="D198" s="99">
        <v>7.14</v>
      </c>
      <c r="E198" s="140">
        <v>75</v>
      </c>
      <c r="F198" s="45">
        <v>535.5</v>
      </c>
      <c r="G198" s="98"/>
    </row>
    <row r="199" s="1" customFormat="1" ht="20" customHeight="1" spans="1:7">
      <c r="A199" s="137">
        <v>195</v>
      </c>
      <c r="B199" s="139" t="s">
        <v>757</v>
      </c>
      <c r="C199" s="137" t="s">
        <v>725</v>
      </c>
      <c r="D199" s="99">
        <v>4.75</v>
      </c>
      <c r="E199" s="140">
        <v>75</v>
      </c>
      <c r="F199" s="45">
        <v>356.25</v>
      </c>
      <c r="G199" s="98"/>
    </row>
    <row r="200" s="1" customFormat="1" ht="20" customHeight="1" spans="1:7">
      <c r="A200" s="137">
        <v>196</v>
      </c>
      <c r="B200" s="139" t="s">
        <v>758</v>
      </c>
      <c r="C200" s="137" t="s">
        <v>725</v>
      </c>
      <c r="D200" s="99">
        <v>4.03</v>
      </c>
      <c r="E200" s="140">
        <v>75</v>
      </c>
      <c r="F200" s="45">
        <v>302.25</v>
      </c>
      <c r="G200" s="98"/>
    </row>
    <row r="201" s="1" customFormat="1" ht="20" customHeight="1" spans="1:7">
      <c r="A201" s="137">
        <v>197</v>
      </c>
      <c r="B201" s="139" t="s">
        <v>759</v>
      </c>
      <c r="C201" s="137" t="s">
        <v>725</v>
      </c>
      <c r="D201" s="99">
        <v>4.19</v>
      </c>
      <c r="E201" s="140">
        <v>75</v>
      </c>
      <c r="F201" s="45">
        <v>314.25</v>
      </c>
      <c r="G201" s="98"/>
    </row>
    <row r="202" s="1" customFormat="1" ht="20" customHeight="1" spans="1:7">
      <c r="A202" s="137">
        <v>198</v>
      </c>
      <c r="B202" s="139" t="s">
        <v>760</v>
      </c>
      <c r="C202" s="137" t="s">
        <v>725</v>
      </c>
      <c r="D202" s="99">
        <v>5.21</v>
      </c>
      <c r="E202" s="140">
        <v>75</v>
      </c>
      <c r="F202" s="45">
        <v>390.75</v>
      </c>
      <c r="G202" s="98"/>
    </row>
    <row r="203" s="1" customFormat="1" ht="20" customHeight="1" spans="1:7">
      <c r="A203" s="137">
        <v>199</v>
      </c>
      <c r="B203" s="139" t="s">
        <v>761</v>
      </c>
      <c r="C203" s="137" t="s">
        <v>725</v>
      </c>
      <c r="D203" s="99">
        <v>3.03</v>
      </c>
      <c r="E203" s="140">
        <v>75</v>
      </c>
      <c r="F203" s="45">
        <v>227.25</v>
      </c>
      <c r="G203" s="98"/>
    </row>
    <row r="204" s="1" customFormat="1" ht="20" customHeight="1" spans="1:7">
      <c r="A204" s="137">
        <v>200</v>
      </c>
      <c r="B204" s="139" t="s">
        <v>762</v>
      </c>
      <c r="C204" s="137" t="s">
        <v>725</v>
      </c>
      <c r="D204" s="99">
        <v>4.4</v>
      </c>
      <c r="E204" s="140">
        <v>75</v>
      </c>
      <c r="F204" s="45">
        <v>330</v>
      </c>
      <c r="G204" s="98"/>
    </row>
    <row r="205" s="1" customFormat="1" ht="20" customHeight="1" spans="1:7">
      <c r="A205" s="137">
        <v>201</v>
      </c>
      <c r="B205" s="139" t="s">
        <v>763</v>
      </c>
      <c r="C205" s="137" t="s">
        <v>725</v>
      </c>
      <c r="D205" s="99">
        <v>4.26</v>
      </c>
      <c r="E205" s="140">
        <v>75</v>
      </c>
      <c r="F205" s="45">
        <v>319.5</v>
      </c>
      <c r="G205" s="98"/>
    </row>
    <row r="206" s="1" customFormat="1" ht="20" customHeight="1" spans="1:7">
      <c r="A206" s="137">
        <v>202</v>
      </c>
      <c r="B206" s="139" t="s">
        <v>764</v>
      </c>
      <c r="C206" s="137" t="s">
        <v>765</v>
      </c>
      <c r="D206" s="99">
        <v>4.27</v>
      </c>
      <c r="E206" s="140">
        <v>75</v>
      </c>
      <c r="F206" s="45">
        <v>320.25</v>
      </c>
      <c r="G206" s="98"/>
    </row>
    <row r="207" s="1" customFormat="1" ht="20" customHeight="1" spans="1:7">
      <c r="A207" s="137">
        <v>203</v>
      </c>
      <c r="B207" s="139" t="s">
        <v>766</v>
      </c>
      <c r="C207" s="137" t="s">
        <v>765</v>
      </c>
      <c r="D207" s="99">
        <v>3.62</v>
      </c>
      <c r="E207" s="140">
        <v>75</v>
      </c>
      <c r="F207" s="45">
        <v>271.5</v>
      </c>
      <c r="G207" s="98"/>
    </row>
    <row r="208" s="1" customFormat="1" ht="20" customHeight="1" spans="1:7">
      <c r="A208" s="137">
        <v>204</v>
      </c>
      <c r="B208" s="139" t="s">
        <v>767</v>
      </c>
      <c r="C208" s="137" t="s">
        <v>765</v>
      </c>
      <c r="D208" s="99">
        <v>7.22</v>
      </c>
      <c r="E208" s="140">
        <v>75</v>
      </c>
      <c r="F208" s="45">
        <v>541.5</v>
      </c>
      <c r="G208" s="98"/>
    </row>
    <row r="209" s="1" customFormat="1" ht="20" customHeight="1" spans="1:7">
      <c r="A209" s="137">
        <v>205</v>
      </c>
      <c r="B209" s="139" t="s">
        <v>768</v>
      </c>
      <c r="C209" s="137" t="s">
        <v>765</v>
      </c>
      <c r="D209" s="99">
        <v>3.76</v>
      </c>
      <c r="E209" s="140">
        <v>75</v>
      </c>
      <c r="F209" s="45">
        <v>282</v>
      </c>
      <c r="G209" s="98"/>
    </row>
    <row r="210" s="1" customFormat="1" ht="20" customHeight="1" spans="1:7">
      <c r="A210" s="137">
        <v>206</v>
      </c>
      <c r="B210" s="139" t="s">
        <v>769</v>
      </c>
      <c r="C210" s="137" t="s">
        <v>765</v>
      </c>
      <c r="D210" s="99">
        <v>5.77</v>
      </c>
      <c r="E210" s="140">
        <v>75</v>
      </c>
      <c r="F210" s="45">
        <v>432.75</v>
      </c>
      <c r="G210" s="98"/>
    </row>
    <row r="211" s="1" customFormat="1" ht="20" customHeight="1" spans="1:7">
      <c r="A211" s="137">
        <v>207</v>
      </c>
      <c r="B211" s="139" t="s">
        <v>770</v>
      </c>
      <c r="C211" s="137" t="s">
        <v>765</v>
      </c>
      <c r="D211" s="99">
        <v>6.95</v>
      </c>
      <c r="E211" s="140">
        <v>75</v>
      </c>
      <c r="F211" s="45">
        <v>521.25</v>
      </c>
      <c r="G211" s="98"/>
    </row>
    <row r="212" s="1" customFormat="1" ht="20" customHeight="1" spans="1:7">
      <c r="A212" s="137">
        <v>208</v>
      </c>
      <c r="B212" s="139" t="s">
        <v>771</v>
      </c>
      <c r="C212" s="137" t="s">
        <v>765</v>
      </c>
      <c r="D212" s="101">
        <v>6.58</v>
      </c>
      <c r="E212" s="140">
        <v>75</v>
      </c>
      <c r="F212" s="45">
        <v>493.5</v>
      </c>
      <c r="G212" s="98"/>
    </row>
    <row r="213" s="1" customFormat="1" ht="20" customHeight="1" spans="1:7">
      <c r="A213" s="137">
        <v>209</v>
      </c>
      <c r="B213" s="139" t="s">
        <v>772</v>
      </c>
      <c r="C213" s="137" t="s">
        <v>765</v>
      </c>
      <c r="D213" s="99">
        <v>7.36</v>
      </c>
      <c r="E213" s="140">
        <v>75</v>
      </c>
      <c r="F213" s="45">
        <v>552</v>
      </c>
      <c r="G213" s="98"/>
    </row>
    <row r="214" s="1" customFormat="1" ht="20" customHeight="1" spans="1:7">
      <c r="A214" s="137">
        <v>210</v>
      </c>
      <c r="B214" s="139" t="s">
        <v>773</v>
      </c>
      <c r="C214" s="137" t="s">
        <v>765</v>
      </c>
      <c r="D214" s="99">
        <v>6.92</v>
      </c>
      <c r="E214" s="140">
        <v>75</v>
      </c>
      <c r="F214" s="45">
        <v>519</v>
      </c>
      <c r="G214" s="98"/>
    </row>
    <row r="215" s="1" customFormat="1" ht="20" customHeight="1" spans="1:7">
      <c r="A215" s="137">
        <v>211</v>
      </c>
      <c r="B215" s="139" t="s">
        <v>774</v>
      </c>
      <c r="C215" s="137" t="s">
        <v>765</v>
      </c>
      <c r="D215" s="99">
        <v>2.93</v>
      </c>
      <c r="E215" s="140">
        <v>75</v>
      </c>
      <c r="F215" s="45">
        <v>219.75</v>
      </c>
      <c r="G215" s="98"/>
    </row>
    <row r="216" s="1" customFormat="1" ht="20" customHeight="1" spans="1:7">
      <c r="A216" s="137">
        <v>212</v>
      </c>
      <c r="B216" s="139" t="s">
        <v>775</v>
      </c>
      <c r="C216" s="137" t="s">
        <v>765</v>
      </c>
      <c r="D216" s="99">
        <v>2.8</v>
      </c>
      <c r="E216" s="140">
        <v>75</v>
      </c>
      <c r="F216" s="45">
        <v>210</v>
      </c>
      <c r="G216" s="98"/>
    </row>
    <row r="217" s="1" customFormat="1" ht="20" customHeight="1" spans="1:7">
      <c r="A217" s="137">
        <v>213</v>
      </c>
      <c r="B217" s="139" t="s">
        <v>776</v>
      </c>
      <c r="C217" s="137" t="s">
        <v>765</v>
      </c>
      <c r="D217" s="99">
        <v>4</v>
      </c>
      <c r="E217" s="140">
        <v>75</v>
      </c>
      <c r="F217" s="45">
        <v>300</v>
      </c>
      <c r="G217" s="98"/>
    </row>
    <row r="218" s="1" customFormat="1" ht="20" customHeight="1" spans="1:7">
      <c r="A218" s="137">
        <v>214</v>
      </c>
      <c r="B218" s="139" t="s">
        <v>777</v>
      </c>
      <c r="C218" s="137" t="s">
        <v>765</v>
      </c>
      <c r="D218" s="99">
        <v>5.33</v>
      </c>
      <c r="E218" s="140">
        <v>75</v>
      </c>
      <c r="F218" s="45">
        <v>399.75</v>
      </c>
      <c r="G218" s="98"/>
    </row>
    <row r="219" s="1" customFormat="1" ht="20" customHeight="1" spans="1:7">
      <c r="A219" s="137">
        <v>215</v>
      </c>
      <c r="B219" s="139" t="s">
        <v>778</v>
      </c>
      <c r="C219" s="137" t="s">
        <v>765</v>
      </c>
      <c r="D219" s="99">
        <v>6.35</v>
      </c>
      <c r="E219" s="140">
        <v>75</v>
      </c>
      <c r="F219" s="45">
        <v>476.25</v>
      </c>
      <c r="G219" s="98"/>
    </row>
    <row r="220" s="1" customFormat="1" ht="20" customHeight="1" spans="1:7">
      <c r="A220" s="137">
        <v>216</v>
      </c>
      <c r="B220" s="139" t="s">
        <v>779</v>
      </c>
      <c r="C220" s="137" t="s">
        <v>765</v>
      </c>
      <c r="D220" s="99">
        <v>2.49</v>
      </c>
      <c r="E220" s="140">
        <v>75</v>
      </c>
      <c r="F220" s="45">
        <v>186.75</v>
      </c>
      <c r="G220" s="98"/>
    </row>
    <row r="221" s="1" customFormat="1" ht="20" customHeight="1" spans="1:7">
      <c r="A221" s="137">
        <v>217</v>
      </c>
      <c r="B221" s="139" t="s">
        <v>780</v>
      </c>
      <c r="C221" s="137" t="s">
        <v>765</v>
      </c>
      <c r="D221" s="99">
        <v>5.98</v>
      </c>
      <c r="E221" s="140">
        <v>75</v>
      </c>
      <c r="F221" s="45">
        <v>448.5</v>
      </c>
      <c r="G221" s="98"/>
    </row>
    <row r="222" s="1" customFormat="1" ht="20" customHeight="1" spans="1:7">
      <c r="A222" s="137">
        <v>218</v>
      </c>
      <c r="B222" s="139" t="s">
        <v>781</v>
      </c>
      <c r="C222" s="137" t="s">
        <v>765</v>
      </c>
      <c r="D222" s="99">
        <v>2.67</v>
      </c>
      <c r="E222" s="140">
        <v>75</v>
      </c>
      <c r="F222" s="45">
        <v>200.25</v>
      </c>
      <c r="G222" s="98"/>
    </row>
    <row r="223" s="1" customFormat="1" ht="20" customHeight="1" spans="1:7">
      <c r="A223" s="137">
        <v>219</v>
      </c>
      <c r="B223" s="139" t="s">
        <v>782</v>
      </c>
      <c r="C223" s="137" t="s">
        <v>765</v>
      </c>
      <c r="D223" s="99">
        <v>1.91</v>
      </c>
      <c r="E223" s="140">
        <v>75</v>
      </c>
      <c r="F223" s="45">
        <v>143.25</v>
      </c>
      <c r="G223" s="98"/>
    </row>
    <row r="224" s="1" customFormat="1" ht="20" customHeight="1" spans="1:7">
      <c r="A224" s="137">
        <v>220</v>
      </c>
      <c r="B224" s="139" t="s">
        <v>783</v>
      </c>
      <c r="C224" s="137" t="s">
        <v>765</v>
      </c>
      <c r="D224" s="99">
        <v>5.66</v>
      </c>
      <c r="E224" s="140">
        <v>75</v>
      </c>
      <c r="F224" s="45">
        <v>424.5</v>
      </c>
      <c r="G224" s="98"/>
    </row>
    <row r="225" s="1" customFormat="1" ht="20" customHeight="1" spans="1:7">
      <c r="A225" s="137">
        <v>221</v>
      </c>
      <c r="B225" s="139" t="s">
        <v>784</v>
      </c>
      <c r="C225" s="137" t="s">
        <v>765</v>
      </c>
      <c r="D225" s="99">
        <v>4.1</v>
      </c>
      <c r="E225" s="140">
        <v>75</v>
      </c>
      <c r="F225" s="45">
        <v>307.5</v>
      </c>
      <c r="G225" s="98"/>
    </row>
    <row r="226" s="1" customFormat="1" ht="20" customHeight="1" spans="1:7">
      <c r="A226" s="137">
        <v>222</v>
      </c>
      <c r="B226" s="139" t="s">
        <v>785</v>
      </c>
      <c r="C226" s="137" t="s">
        <v>765</v>
      </c>
      <c r="D226" s="99">
        <v>1.6</v>
      </c>
      <c r="E226" s="140">
        <v>75</v>
      </c>
      <c r="F226" s="45">
        <v>120</v>
      </c>
      <c r="G226" s="98"/>
    </row>
    <row r="227" s="1" customFormat="1" ht="20" customHeight="1" spans="1:7">
      <c r="A227" s="137">
        <v>223</v>
      </c>
      <c r="B227" s="139" t="s">
        <v>786</v>
      </c>
      <c r="C227" s="137" t="s">
        <v>765</v>
      </c>
      <c r="D227" s="99">
        <v>8.94</v>
      </c>
      <c r="E227" s="140">
        <v>75</v>
      </c>
      <c r="F227" s="45">
        <v>670.5</v>
      </c>
      <c r="G227" s="98"/>
    </row>
    <row r="228" s="1" customFormat="1" ht="20" customHeight="1" spans="1:7">
      <c r="A228" s="137">
        <v>224</v>
      </c>
      <c r="B228" s="139" t="s">
        <v>787</v>
      </c>
      <c r="C228" s="137" t="s">
        <v>765</v>
      </c>
      <c r="D228" s="99">
        <v>7.07</v>
      </c>
      <c r="E228" s="140">
        <v>75</v>
      </c>
      <c r="F228" s="45">
        <v>530.25</v>
      </c>
      <c r="G228" s="98"/>
    </row>
    <row r="229" s="1" customFormat="1" ht="20" customHeight="1" spans="1:7">
      <c r="A229" s="137">
        <v>225</v>
      </c>
      <c r="B229" s="139" t="s">
        <v>788</v>
      </c>
      <c r="C229" s="137" t="s">
        <v>765</v>
      </c>
      <c r="D229" s="101">
        <v>2.31</v>
      </c>
      <c r="E229" s="140">
        <v>75</v>
      </c>
      <c r="F229" s="45">
        <v>173.25</v>
      </c>
      <c r="G229" s="98"/>
    </row>
    <row r="230" s="1" customFormat="1" ht="20" customHeight="1" spans="1:7">
      <c r="A230" s="137">
        <v>226</v>
      </c>
      <c r="B230" s="139" t="s">
        <v>789</v>
      </c>
      <c r="C230" s="137" t="s">
        <v>765</v>
      </c>
      <c r="D230" s="101">
        <v>11.69</v>
      </c>
      <c r="E230" s="140">
        <v>75</v>
      </c>
      <c r="F230" s="45">
        <v>876.75</v>
      </c>
      <c r="G230" s="98"/>
    </row>
    <row r="231" s="1" customFormat="1" ht="20" customHeight="1" spans="1:7">
      <c r="A231" s="137">
        <v>227</v>
      </c>
      <c r="B231" s="139" t="s">
        <v>790</v>
      </c>
      <c r="C231" s="137" t="s">
        <v>765</v>
      </c>
      <c r="D231" s="101">
        <v>6.82</v>
      </c>
      <c r="E231" s="140">
        <v>75</v>
      </c>
      <c r="F231" s="45">
        <v>511.5</v>
      </c>
      <c r="G231" s="98"/>
    </row>
    <row r="232" s="1" customFormat="1" ht="20" customHeight="1" spans="1:7">
      <c r="A232" s="137">
        <v>228</v>
      </c>
      <c r="B232" s="139" t="s">
        <v>791</v>
      </c>
      <c r="C232" s="137" t="s">
        <v>765</v>
      </c>
      <c r="D232" s="99">
        <v>8.85</v>
      </c>
      <c r="E232" s="140">
        <v>75</v>
      </c>
      <c r="F232" s="45">
        <v>663.75</v>
      </c>
      <c r="G232" s="98"/>
    </row>
    <row r="233" s="1" customFormat="1" ht="20" customHeight="1" spans="1:7">
      <c r="A233" s="137">
        <v>229</v>
      </c>
      <c r="B233" s="139" t="s">
        <v>792</v>
      </c>
      <c r="C233" s="137" t="s">
        <v>765</v>
      </c>
      <c r="D233" s="99">
        <v>7.08</v>
      </c>
      <c r="E233" s="140">
        <v>75</v>
      </c>
      <c r="F233" s="45">
        <v>531</v>
      </c>
      <c r="G233" s="98"/>
    </row>
    <row r="234" s="1" customFormat="1" ht="20" customHeight="1" spans="1:7">
      <c r="A234" s="137">
        <v>230</v>
      </c>
      <c r="B234" s="139" t="s">
        <v>793</v>
      </c>
      <c r="C234" s="137" t="s">
        <v>765</v>
      </c>
      <c r="D234" s="99">
        <v>8.39</v>
      </c>
      <c r="E234" s="140">
        <v>75</v>
      </c>
      <c r="F234" s="45">
        <v>629.25</v>
      </c>
      <c r="G234" s="98"/>
    </row>
    <row r="235" s="1" customFormat="1" ht="20" customHeight="1" spans="1:7">
      <c r="A235" s="137">
        <v>231</v>
      </c>
      <c r="B235" s="139" t="s">
        <v>794</v>
      </c>
      <c r="C235" s="137" t="s">
        <v>765</v>
      </c>
      <c r="D235" s="99">
        <v>2.55</v>
      </c>
      <c r="E235" s="140">
        <v>75</v>
      </c>
      <c r="F235" s="45">
        <v>191.25</v>
      </c>
      <c r="G235" s="98"/>
    </row>
    <row r="236" s="1" customFormat="1" ht="20" customHeight="1" spans="1:7">
      <c r="A236" s="137">
        <v>232</v>
      </c>
      <c r="B236" s="139" t="s">
        <v>795</v>
      </c>
      <c r="C236" s="137" t="s">
        <v>765</v>
      </c>
      <c r="D236" s="99">
        <v>6.92</v>
      </c>
      <c r="E236" s="140">
        <v>75</v>
      </c>
      <c r="F236" s="45">
        <v>519</v>
      </c>
      <c r="G236" s="98"/>
    </row>
    <row r="237" s="1" customFormat="1" ht="20" customHeight="1" spans="1:7">
      <c r="A237" s="137">
        <v>233</v>
      </c>
      <c r="B237" s="139" t="s">
        <v>796</v>
      </c>
      <c r="C237" s="137" t="s">
        <v>765</v>
      </c>
      <c r="D237" s="99">
        <v>2.04</v>
      </c>
      <c r="E237" s="140">
        <v>75</v>
      </c>
      <c r="F237" s="45">
        <v>153</v>
      </c>
      <c r="G237" s="98"/>
    </row>
    <row r="238" s="1" customFormat="1" ht="20" customHeight="1" spans="1:7">
      <c r="A238" s="137">
        <v>234</v>
      </c>
      <c r="B238" s="139" t="s">
        <v>797</v>
      </c>
      <c r="C238" s="137" t="s">
        <v>765</v>
      </c>
      <c r="D238" s="99">
        <v>4.78</v>
      </c>
      <c r="E238" s="140">
        <v>75</v>
      </c>
      <c r="F238" s="45">
        <v>358.5</v>
      </c>
      <c r="G238" s="98"/>
    </row>
    <row r="239" s="1" customFormat="1" ht="20" customHeight="1" spans="1:7">
      <c r="A239" s="137">
        <v>235</v>
      </c>
      <c r="B239" s="139" t="s">
        <v>798</v>
      </c>
      <c r="C239" s="137" t="s">
        <v>765</v>
      </c>
      <c r="D239" s="99">
        <v>5.27</v>
      </c>
      <c r="E239" s="140">
        <v>75</v>
      </c>
      <c r="F239" s="45">
        <v>395.25</v>
      </c>
      <c r="G239" s="98"/>
    </row>
    <row r="240" s="1" customFormat="1" ht="20" customHeight="1" spans="1:7">
      <c r="A240" s="137">
        <v>236</v>
      </c>
      <c r="B240" s="139" t="s">
        <v>799</v>
      </c>
      <c r="C240" s="137" t="s">
        <v>765</v>
      </c>
      <c r="D240" s="99">
        <v>1.7</v>
      </c>
      <c r="E240" s="140">
        <v>75</v>
      </c>
      <c r="F240" s="45">
        <v>127.5</v>
      </c>
      <c r="G240" s="98"/>
    </row>
    <row r="241" s="1" customFormat="1" ht="20" customHeight="1" spans="1:7">
      <c r="A241" s="137">
        <v>237</v>
      </c>
      <c r="B241" s="139" t="s">
        <v>800</v>
      </c>
      <c r="C241" s="137" t="s">
        <v>765</v>
      </c>
      <c r="D241" s="99">
        <v>3.16</v>
      </c>
      <c r="E241" s="140">
        <v>75</v>
      </c>
      <c r="F241" s="45">
        <v>237</v>
      </c>
      <c r="G241" s="98"/>
    </row>
    <row r="242" s="1" customFormat="1" ht="20" customHeight="1" spans="1:7">
      <c r="A242" s="137">
        <v>238</v>
      </c>
      <c r="B242" s="139" t="s">
        <v>801</v>
      </c>
      <c r="C242" s="137" t="s">
        <v>765</v>
      </c>
      <c r="D242" s="99">
        <v>1.48</v>
      </c>
      <c r="E242" s="140">
        <v>75</v>
      </c>
      <c r="F242" s="45">
        <v>111</v>
      </c>
      <c r="G242" s="98"/>
    </row>
    <row r="243" s="1" customFormat="1" ht="20" customHeight="1" spans="1:7">
      <c r="A243" s="137">
        <v>239</v>
      </c>
      <c r="B243" s="139" t="s">
        <v>802</v>
      </c>
      <c r="C243" s="137" t="s">
        <v>765</v>
      </c>
      <c r="D243" s="99">
        <v>3.45</v>
      </c>
      <c r="E243" s="140">
        <v>75</v>
      </c>
      <c r="F243" s="45">
        <v>258.75</v>
      </c>
      <c r="G243" s="98"/>
    </row>
    <row r="244" s="1" customFormat="1" ht="20" customHeight="1" spans="1:7">
      <c r="A244" s="137">
        <v>240</v>
      </c>
      <c r="B244" s="139" t="s">
        <v>803</v>
      </c>
      <c r="C244" s="137" t="s">
        <v>765</v>
      </c>
      <c r="D244" s="99">
        <v>2.19</v>
      </c>
      <c r="E244" s="140">
        <v>75</v>
      </c>
      <c r="F244" s="45">
        <v>164.25</v>
      </c>
      <c r="G244" s="98"/>
    </row>
    <row r="245" s="1" customFormat="1" ht="20" customHeight="1" spans="1:7">
      <c r="A245" s="137">
        <v>241</v>
      </c>
      <c r="B245" s="139" t="s">
        <v>804</v>
      </c>
      <c r="C245" s="137" t="s">
        <v>765</v>
      </c>
      <c r="D245" s="99">
        <v>1.7</v>
      </c>
      <c r="E245" s="140">
        <v>75</v>
      </c>
      <c r="F245" s="45">
        <v>127.5</v>
      </c>
      <c r="G245" s="98"/>
    </row>
    <row r="246" s="1" customFormat="1" ht="20" customHeight="1" spans="1:7">
      <c r="A246" s="137">
        <v>242</v>
      </c>
      <c r="B246" s="139" t="s">
        <v>805</v>
      </c>
      <c r="C246" s="137" t="s">
        <v>765</v>
      </c>
      <c r="D246" s="99">
        <v>2.3</v>
      </c>
      <c r="E246" s="140">
        <v>75</v>
      </c>
      <c r="F246" s="45">
        <v>172.5</v>
      </c>
      <c r="G246" s="98"/>
    </row>
    <row r="247" s="1" customFormat="1" ht="20" customHeight="1" spans="1:7">
      <c r="A247" s="137">
        <v>243</v>
      </c>
      <c r="B247" s="139" t="s">
        <v>806</v>
      </c>
      <c r="C247" s="137" t="s">
        <v>765</v>
      </c>
      <c r="D247" s="99">
        <v>3.67</v>
      </c>
      <c r="E247" s="140">
        <v>75</v>
      </c>
      <c r="F247" s="45">
        <v>275.25</v>
      </c>
      <c r="G247" s="98"/>
    </row>
    <row r="248" s="1" customFormat="1" ht="20" customHeight="1" spans="1:7">
      <c r="A248" s="137">
        <v>244</v>
      </c>
      <c r="B248" s="139" t="s">
        <v>807</v>
      </c>
      <c r="C248" s="137" t="s">
        <v>765</v>
      </c>
      <c r="D248" s="99">
        <v>2.24</v>
      </c>
      <c r="E248" s="140">
        <v>75</v>
      </c>
      <c r="F248" s="45">
        <v>168</v>
      </c>
      <c r="G248" s="98"/>
    </row>
    <row r="249" s="1" customFormat="1" ht="20" customHeight="1" spans="1:7">
      <c r="A249" s="137">
        <v>245</v>
      </c>
      <c r="B249" s="139" t="s">
        <v>808</v>
      </c>
      <c r="C249" s="137" t="s">
        <v>765</v>
      </c>
      <c r="D249" s="99">
        <v>2.13</v>
      </c>
      <c r="E249" s="140">
        <v>75</v>
      </c>
      <c r="F249" s="45">
        <v>159.75</v>
      </c>
      <c r="G249" s="98"/>
    </row>
    <row r="250" s="1" customFormat="1" ht="20" customHeight="1" spans="1:7">
      <c r="A250" s="137">
        <v>246</v>
      </c>
      <c r="B250" s="139" t="s">
        <v>809</v>
      </c>
      <c r="C250" s="137" t="s">
        <v>765</v>
      </c>
      <c r="D250" s="99">
        <v>1.24</v>
      </c>
      <c r="E250" s="140">
        <v>75</v>
      </c>
      <c r="F250" s="45">
        <v>93</v>
      </c>
      <c r="G250" s="98"/>
    </row>
    <row r="251" s="1" customFormat="1" ht="20" customHeight="1" spans="1:7">
      <c r="A251" s="137">
        <v>247</v>
      </c>
      <c r="B251" s="139" t="s">
        <v>810</v>
      </c>
      <c r="C251" s="137" t="s">
        <v>765</v>
      </c>
      <c r="D251" s="99">
        <v>5.39</v>
      </c>
      <c r="E251" s="140">
        <v>75</v>
      </c>
      <c r="F251" s="45">
        <v>404.25</v>
      </c>
      <c r="G251" s="98"/>
    </row>
    <row r="252" s="1" customFormat="1" ht="20" customHeight="1" spans="1:7">
      <c r="A252" s="137">
        <v>248</v>
      </c>
      <c r="B252" s="139" t="s">
        <v>811</v>
      </c>
      <c r="C252" s="137" t="s">
        <v>812</v>
      </c>
      <c r="D252" s="99">
        <v>8.54</v>
      </c>
      <c r="E252" s="140">
        <v>75</v>
      </c>
      <c r="F252" s="45">
        <v>640.5</v>
      </c>
      <c r="G252" s="98"/>
    </row>
    <row r="253" s="1" customFormat="1" ht="20" customHeight="1" spans="1:7">
      <c r="A253" s="137">
        <v>249</v>
      </c>
      <c r="B253" s="139" t="s">
        <v>788</v>
      </c>
      <c r="C253" s="137" t="s">
        <v>812</v>
      </c>
      <c r="D253" s="99">
        <v>9.34</v>
      </c>
      <c r="E253" s="140">
        <v>75</v>
      </c>
      <c r="F253" s="45">
        <v>700.5</v>
      </c>
      <c r="G253" s="98"/>
    </row>
    <row r="254" s="1" customFormat="1" ht="20" customHeight="1" spans="1:7">
      <c r="A254" s="137">
        <v>250</v>
      </c>
      <c r="B254" s="139" t="s">
        <v>813</v>
      </c>
      <c r="C254" s="137" t="s">
        <v>812</v>
      </c>
      <c r="D254" s="99">
        <v>6.71</v>
      </c>
      <c r="E254" s="140">
        <v>75</v>
      </c>
      <c r="F254" s="45">
        <v>503.25</v>
      </c>
      <c r="G254" s="98"/>
    </row>
    <row r="255" s="1" customFormat="1" ht="20" customHeight="1" spans="1:7">
      <c r="A255" s="137">
        <v>251</v>
      </c>
      <c r="B255" s="139" t="s">
        <v>814</v>
      </c>
      <c r="C255" s="137" t="s">
        <v>812</v>
      </c>
      <c r="D255" s="99">
        <v>8.38</v>
      </c>
      <c r="E255" s="140">
        <v>75</v>
      </c>
      <c r="F255" s="45">
        <v>628.5</v>
      </c>
      <c r="G255" s="98"/>
    </row>
    <row r="256" s="1" customFormat="1" ht="20" customHeight="1" spans="1:7">
      <c r="A256" s="137">
        <v>252</v>
      </c>
      <c r="B256" s="139" t="s">
        <v>815</v>
      </c>
      <c r="C256" s="137" t="s">
        <v>812</v>
      </c>
      <c r="D256" s="99">
        <v>7.66</v>
      </c>
      <c r="E256" s="140">
        <v>75</v>
      </c>
      <c r="F256" s="45">
        <v>574.5</v>
      </c>
      <c r="G256" s="98"/>
    </row>
    <row r="257" s="1" customFormat="1" ht="20" customHeight="1" spans="1:7">
      <c r="A257" s="137">
        <v>253</v>
      </c>
      <c r="B257" s="139" t="s">
        <v>816</v>
      </c>
      <c r="C257" s="137" t="s">
        <v>812</v>
      </c>
      <c r="D257" s="99">
        <v>10.12</v>
      </c>
      <c r="E257" s="140">
        <v>75</v>
      </c>
      <c r="F257" s="45">
        <v>759</v>
      </c>
      <c r="G257" s="98"/>
    </row>
    <row r="258" s="1" customFormat="1" ht="20" customHeight="1" spans="1:7">
      <c r="A258" s="137">
        <v>254</v>
      </c>
      <c r="B258" s="139" t="s">
        <v>817</v>
      </c>
      <c r="C258" s="137" t="s">
        <v>812</v>
      </c>
      <c r="D258" s="99">
        <v>1.83</v>
      </c>
      <c r="E258" s="140">
        <v>75</v>
      </c>
      <c r="F258" s="45">
        <v>137.25</v>
      </c>
      <c r="G258" s="98"/>
    </row>
    <row r="259" s="1" customFormat="1" ht="20" customHeight="1" spans="1:7">
      <c r="A259" s="137">
        <v>255</v>
      </c>
      <c r="B259" s="139" t="s">
        <v>818</v>
      </c>
      <c r="C259" s="137" t="s">
        <v>812</v>
      </c>
      <c r="D259" s="99">
        <v>14.24</v>
      </c>
      <c r="E259" s="140">
        <v>75</v>
      </c>
      <c r="F259" s="45">
        <v>1068</v>
      </c>
      <c r="G259" s="98"/>
    </row>
    <row r="260" s="1" customFormat="1" ht="20" customHeight="1" spans="1:7">
      <c r="A260" s="137">
        <v>256</v>
      </c>
      <c r="B260" s="139" t="s">
        <v>819</v>
      </c>
      <c r="C260" s="137" t="s">
        <v>812</v>
      </c>
      <c r="D260" s="99">
        <v>2.75</v>
      </c>
      <c r="E260" s="140">
        <v>75</v>
      </c>
      <c r="F260" s="45">
        <v>206.25</v>
      </c>
      <c r="G260" s="98"/>
    </row>
    <row r="261" s="1" customFormat="1" ht="20" customHeight="1" spans="1:7">
      <c r="A261" s="137">
        <v>257</v>
      </c>
      <c r="B261" s="139" t="s">
        <v>820</v>
      </c>
      <c r="C261" s="137" t="s">
        <v>812</v>
      </c>
      <c r="D261" s="99">
        <v>9.17</v>
      </c>
      <c r="E261" s="140">
        <v>75</v>
      </c>
      <c r="F261" s="45">
        <v>687.75</v>
      </c>
      <c r="G261" s="98"/>
    </row>
    <row r="262" s="1" customFormat="1" ht="20" customHeight="1" spans="1:7">
      <c r="A262" s="137">
        <v>258</v>
      </c>
      <c r="B262" s="139" t="s">
        <v>821</v>
      </c>
      <c r="C262" s="137" t="s">
        <v>812</v>
      </c>
      <c r="D262" s="99">
        <v>3.69</v>
      </c>
      <c r="E262" s="140">
        <v>75</v>
      </c>
      <c r="F262" s="45">
        <v>276.75</v>
      </c>
      <c r="G262" s="98"/>
    </row>
    <row r="263" s="1" customFormat="1" ht="20" customHeight="1" spans="1:7">
      <c r="A263" s="137">
        <v>259</v>
      </c>
      <c r="B263" s="139" t="s">
        <v>822</v>
      </c>
      <c r="C263" s="137" t="s">
        <v>812</v>
      </c>
      <c r="D263" s="99">
        <v>8.26</v>
      </c>
      <c r="E263" s="140">
        <v>75</v>
      </c>
      <c r="F263" s="45">
        <v>619.5</v>
      </c>
      <c r="G263" s="98"/>
    </row>
    <row r="264" s="1" customFormat="1" ht="20" customHeight="1" spans="1:7">
      <c r="A264" s="137">
        <v>260</v>
      </c>
      <c r="B264" s="139" t="s">
        <v>823</v>
      </c>
      <c r="C264" s="137" t="s">
        <v>812</v>
      </c>
      <c r="D264" s="99">
        <v>10.02</v>
      </c>
      <c r="E264" s="140">
        <v>75</v>
      </c>
      <c r="F264" s="45">
        <v>751.5</v>
      </c>
      <c r="G264" s="98"/>
    </row>
    <row r="265" s="1" customFormat="1" ht="20" customHeight="1" spans="1:7">
      <c r="A265" s="137">
        <v>261</v>
      </c>
      <c r="B265" s="139" t="s">
        <v>824</v>
      </c>
      <c r="C265" s="137" t="s">
        <v>812</v>
      </c>
      <c r="D265" s="99">
        <v>9.05</v>
      </c>
      <c r="E265" s="140">
        <v>75</v>
      </c>
      <c r="F265" s="45">
        <v>678.75</v>
      </c>
      <c r="G265" s="98"/>
    </row>
    <row r="266" s="1" customFormat="1" ht="20" customHeight="1" spans="1:7">
      <c r="A266" s="137">
        <v>262</v>
      </c>
      <c r="B266" s="139" t="s">
        <v>825</v>
      </c>
      <c r="C266" s="137" t="s">
        <v>812</v>
      </c>
      <c r="D266" s="99">
        <v>6.39</v>
      </c>
      <c r="E266" s="140">
        <v>75</v>
      </c>
      <c r="F266" s="45">
        <v>479.25</v>
      </c>
      <c r="G266" s="98"/>
    </row>
    <row r="267" s="1" customFormat="1" ht="20" customHeight="1" spans="1:7">
      <c r="A267" s="137">
        <v>263</v>
      </c>
      <c r="B267" s="139" t="s">
        <v>826</v>
      </c>
      <c r="C267" s="137" t="s">
        <v>812</v>
      </c>
      <c r="D267" s="99">
        <v>5.75</v>
      </c>
      <c r="E267" s="140">
        <v>75</v>
      </c>
      <c r="F267" s="45">
        <v>431.25</v>
      </c>
      <c r="G267" s="98"/>
    </row>
    <row r="268" s="1" customFormat="1" ht="20" customHeight="1" spans="1:7">
      <c r="A268" s="137">
        <v>264</v>
      </c>
      <c r="B268" s="139" t="s">
        <v>827</v>
      </c>
      <c r="C268" s="137" t="s">
        <v>812</v>
      </c>
      <c r="D268" s="99">
        <v>9.41</v>
      </c>
      <c r="E268" s="140">
        <v>75</v>
      </c>
      <c r="F268" s="45">
        <v>705.75</v>
      </c>
      <c r="G268" s="98"/>
    </row>
    <row r="269" s="1" customFormat="1" ht="20" customHeight="1" spans="1:7">
      <c r="A269" s="137">
        <v>265</v>
      </c>
      <c r="B269" s="139" t="s">
        <v>828</v>
      </c>
      <c r="C269" s="137" t="s">
        <v>812</v>
      </c>
      <c r="D269" s="101">
        <v>6.56</v>
      </c>
      <c r="E269" s="140">
        <v>75</v>
      </c>
      <c r="F269" s="45">
        <v>492</v>
      </c>
      <c r="G269" s="98"/>
    </row>
    <row r="270" s="1" customFormat="1" ht="20" customHeight="1" spans="1:7">
      <c r="A270" s="137">
        <v>266</v>
      </c>
      <c r="B270" s="139" t="s">
        <v>829</v>
      </c>
      <c r="C270" s="137" t="s">
        <v>812</v>
      </c>
      <c r="D270" s="101">
        <v>5.12</v>
      </c>
      <c r="E270" s="140">
        <v>75</v>
      </c>
      <c r="F270" s="45">
        <v>384</v>
      </c>
      <c r="G270" s="98"/>
    </row>
    <row r="271" s="1" customFormat="1" ht="20" customHeight="1" spans="1:7">
      <c r="A271" s="137">
        <v>267</v>
      </c>
      <c r="B271" s="139" t="s">
        <v>830</v>
      </c>
      <c r="C271" s="137" t="s">
        <v>812</v>
      </c>
      <c r="D271" s="101">
        <v>6.72</v>
      </c>
      <c r="E271" s="140">
        <v>75</v>
      </c>
      <c r="F271" s="45">
        <v>504</v>
      </c>
      <c r="G271" s="98"/>
    </row>
    <row r="272" s="1" customFormat="1" ht="20" customHeight="1" spans="1:7">
      <c r="A272" s="137">
        <v>268</v>
      </c>
      <c r="B272" s="139" t="s">
        <v>831</v>
      </c>
      <c r="C272" s="137" t="s">
        <v>812</v>
      </c>
      <c r="D272" s="99">
        <v>4.61</v>
      </c>
      <c r="E272" s="140">
        <v>75</v>
      </c>
      <c r="F272" s="45">
        <v>345.75</v>
      </c>
      <c r="G272" s="98"/>
    </row>
    <row r="273" s="1" customFormat="1" ht="20" customHeight="1" spans="1:7">
      <c r="A273" s="137">
        <v>269</v>
      </c>
      <c r="B273" s="139" t="s">
        <v>832</v>
      </c>
      <c r="C273" s="137" t="s">
        <v>812</v>
      </c>
      <c r="D273" s="99">
        <v>6.56</v>
      </c>
      <c r="E273" s="140">
        <v>75</v>
      </c>
      <c r="F273" s="45">
        <v>492</v>
      </c>
      <c r="G273" s="98"/>
    </row>
    <row r="274" s="1" customFormat="1" ht="20" customHeight="1" spans="1:7">
      <c r="A274" s="137">
        <v>270</v>
      </c>
      <c r="B274" s="139" t="s">
        <v>833</v>
      </c>
      <c r="C274" s="137" t="s">
        <v>812</v>
      </c>
      <c r="D274" s="99">
        <v>6.38</v>
      </c>
      <c r="E274" s="140">
        <v>75</v>
      </c>
      <c r="F274" s="45">
        <v>478.5</v>
      </c>
      <c r="G274" s="98"/>
    </row>
    <row r="275" s="1" customFormat="1" ht="20" customHeight="1" spans="1:7">
      <c r="A275" s="137">
        <v>271</v>
      </c>
      <c r="B275" s="139" t="s">
        <v>834</v>
      </c>
      <c r="C275" s="137" t="s">
        <v>812</v>
      </c>
      <c r="D275" s="99">
        <v>3.85</v>
      </c>
      <c r="E275" s="140">
        <v>75</v>
      </c>
      <c r="F275" s="45">
        <v>288.75</v>
      </c>
      <c r="G275" s="98"/>
    </row>
    <row r="276" s="1" customFormat="1" ht="20" customHeight="1" spans="1:7">
      <c r="A276" s="137">
        <v>272</v>
      </c>
      <c r="B276" s="139" t="s">
        <v>835</v>
      </c>
      <c r="C276" s="137" t="s">
        <v>812</v>
      </c>
      <c r="D276" s="99">
        <v>7.37</v>
      </c>
      <c r="E276" s="140">
        <v>75</v>
      </c>
      <c r="F276" s="45">
        <v>552.75</v>
      </c>
      <c r="G276" s="98"/>
    </row>
    <row r="277" s="1" customFormat="1" ht="20" customHeight="1" spans="1:7">
      <c r="A277" s="137">
        <v>273</v>
      </c>
      <c r="B277" s="139" t="s">
        <v>836</v>
      </c>
      <c r="C277" s="137" t="s">
        <v>812</v>
      </c>
      <c r="D277" s="99">
        <v>3.39</v>
      </c>
      <c r="E277" s="140">
        <v>75</v>
      </c>
      <c r="F277" s="45">
        <v>254.25</v>
      </c>
      <c r="G277" s="98"/>
    </row>
    <row r="278" s="1" customFormat="1" ht="20" customHeight="1" spans="1:7">
      <c r="A278" s="137">
        <v>274</v>
      </c>
      <c r="B278" s="139" t="s">
        <v>837</v>
      </c>
      <c r="C278" s="137" t="s">
        <v>812</v>
      </c>
      <c r="D278" s="99">
        <v>2.56</v>
      </c>
      <c r="E278" s="140">
        <v>75</v>
      </c>
      <c r="F278" s="45">
        <v>192</v>
      </c>
      <c r="G278" s="98"/>
    </row>
    <row r="279" s="1" customFormat="1" ht="20" customHeight="1" spans="1:7">
      <c r="A279" s="137">
        <v>275</v>
      </c>
      <c r="B279" s="139" t="s">
        <v>838</v>
      </c>
      <c r="C279" s="137" t="s">
        <v>839</v>
      </c>
      <c r="D279" s="99">
        <v>1.98</v>
      </c>
      <c r="E279" s="140">
        <v>75</v>
      </c>
      <c r="F279" s="45">
        <v>148.5</v>
      </c>
      <c r="G279" s="98"/>
    </row>
    <row r="280" s="1" customFormat="1" ht="20" customHeight="1" spans="1:7">
      <c r="A280" s="137">
        <v>276</v>
      </c>
      <c r="B280" s="139" t="s">
        <v>840</v>
      </c>
      <c r="C280" s="137" t="s">
        <v>839</v>
      </c>
      <c r="D280" s="99">
        <v>3.24</v>
      </c>
      <c r="E280" s="140">
        <v>75</v>
      </c>
      <c r="F280" s="45">
        <v>243</v>
      </c>
      <c r="G280" s="98"/>
    </row>
    <row r="281" s="1" customFormat="1" ht="20" customHeight="1" spans="1:7">
      <c r="A281" s="137">
        <v>277</v>
      </c>
      <c r="B281" s="139" t="s">
        <v>841</v>
      </c>
      <c r="C281" s="137" t="s">
        <v>839</v>
      </c>
      <c r="D281" s="99">
        <v>0.84</v>
      </c>
      <c r="E281" s="140">
        <v>75</v>
      </c>
      <c r="F281" s="45">
        <v>63</v>
      </c>
      <c r="G281" s="98"/>
    </row>
    <row r="282" s="1" customFormat="1" ht="20" customHeight="1" spans="1:7">
      <c r="A282" s="137">
        <v>278</v>
      </c>
      <c r="B282" s="139" t="s">
        <v>842</v>
      </c>
      <c r="C282" s="137" t="s">
        <v>839</v>
      </c>
      <c r="D282" s="99">
        <v>1.31</v>
      </c>
      <c r="E282" s="140">
        <v>75</v>
      </c>
      <c r="F282" s="45">
        <v>98.25</v>
      </c>
      <c r="G282" s="98"/>
    </row>
    <row r="283" s="1" customFormat="1" ht="20" customHeight="1" spans="1:7">
      <c r="A283" s="137">
        <v>279</v>
      </c>
      <c r="B283" s="139" t="s">
        <v>843</v>
      </c>
      <c r="C283" s="137" t="s">
        <v>839</v>
      </c>
      <c r="D283" s="99">
        <v>2.22</v>
      </c>
      <c r="E283" s="140">
        <v>75</v>
      </c>
      <c r="F283" s="45">
        <v>166.5</v>
      </c>
      <c r="G283" s="98"/>
    </row>
    <row r="284" s="1" customFormat="1" ht="20" customHeight="1" spans="1:7">
      <c r="A284" s="137">
        <v>280</v>
      </c>
      <c r="B284" s="139" t="s">
        <v>711</v>
      </c>
      <c r="C284" s="137" t="s">
        <v>839</v>
      </c>
      <c r="D284" s="99">
        <v>2.07</v>
      </c>
      <c r="E284" s="140">
        <v>75</v>
      </c>
      <c r="F284" s="45">
        <v>155.25</v>
      </c>
      <c r="G284" s="98"/>
    </row>
    <row r="285" s="1" customFormat="1" ht="20" customHeight="1" spans="1:7">
      <c r="A285" s="137">
        <v>281</v>
      </c>
      <c r="B285" s="139" t="s">
        <v>844</v>
      </c>
      <c r="C285" s="137" t="s">
        <v>839</v>
      </c>
      <c r="D285" s="99">
        <v>2.66</v>
      </c>
      <c r="E285" s="140">
        <v>75</v>
      </c>
      <c r="F285" s="45">
        <v>199.5</v>
      </c>
      <c r="G285" s="98"/>
    </row>
    <row r="286" s="1" customFormat="1" ht="20" customHeight="1" spans="1:7">
      <c r="A286" s="137">
        <v>282</v>
      </c>
      <c r="B286" s="139" t="s">
        <v>845</v>
      </c>
      <c r="C286" s="137" t="s">
        <v>839</v>
      </c>
      <c r="D286" s="99">
        <v>0.84</v>
      </c>
      <c r="E286" s="140">
        <v>75</v>
      </c>
      <c r="F286" s="45">
        <v>63</v>
      </c>
      <c r="G286" s="98"/>
    </row>
    <row r="287" s="1" customFormat="1" ht="20" customHeight="1" spans="1:7">
      <c r="A287" s="137">
        <v>283</v>
      </c>
      <c r="B287" s="139" t="s">
        <v>846</v>
      </c>
      <c r="C287" s="137" t="s">
        <v>839</v>
      </c>
      <c r="D287" s="99">
        <v>2</v>
      </c>
      <c r="E287" s="140">
        <v>75</v>
      </c>
      <c r="F287" s="45">
        <v>150</v>
      </c>
      <c r="G287" s="98"/>
    </row>
    <row r="288" s="1" customFormat="1" ht="20" customHeight="1" spans="1:7">
      <c r="A288" s="137">
        <v>284</v>
      </c>
      <c r="B288" s="139" t="s">
        <v>336</v>
      </c>
      <c r="C288" s="137" t="s">
        <v>839</v>
      </c>
      <c r="D288" s="99">
        <v>2.12</v>
      </c>
      <c r="E288" s="140">
        <v>75</v>
      </c>
      <c r="F288" s="45">
        <v>159</v>
      </c>
      <c r="G288" s="98"/>
    </row>
    <row r="289" s="1" customFormat="1" ht="20" customHeight="1" spans="1:7">
      <c r="A289" s="137">
        <v>285</v>
      </c>
      <c r="B289" s="139" t="s">
        <v>847</v>
      </c>
      <c r="C289" s="137" t="s">
        <v>839</v>
      </c>
      <c r="D289" s="99">
        <v>1.42</v>
      </c>
      <c r="E289" s="140">
        <v>75</v>
      </c>
      <c r="F289" s="45">
        <v>106.5</v>
      </c>
      <c r="G289" s="98"/>
    </row>
    <row r="290" s="1" customFormat="1" ht="20" customHeight="1" spans="1:7">
      <c r="A290" s="137">
        <v>286</v>
      </c>
      <c r="B290" s="139" t="s">
        <v>848</v>
      </c>
      <c r="C290" s="137" t="s">
        <v>839</v>
      </c>
      <c r="D290" s="99">
        <v>0.9</v>
      </c>
      <c r="E290" s="140">
        <v>75</v>
      </c>
      <c r="F290" s="45">
        <v>67.5</v>
      </c>
      <c r="G290" s="98"/>
    </row>
    <row r="291" s="1" customFormat="1" ht="20" customHeight="1" spans="1:7">
      <c r="A291" s="137">
        <v>287</v>
      </c>
      <c r="B291" s="139" t="s">
        <v>849</v>
      </c>
      <c r="C291" s="137" t="s">
        <v>839</v>
      </c>
      <c r="D291" s="99">
        <v>0.82</v>
      </c>
      <c r="E291" s="140">
        <v>75</v>
      </c>
      <c r="F291" s="45">
        <v>61.5</v>
      </c>
      <c r="G291" s="98"/>
    </row>
    <row r="292" s="1" customFormat="1" ht="20" customHeight="1" spans="1:7">
      <c r="A292" s="137">
        <v>288</v>
      </c>
      <c r="B292" s="139" t="s">
        <v>695</v>
      </c>
      <c r="C292" s="137" t="s">
        <v>839</v>
      </c>
      <c r="D292" s="99">
        <v>0.8</v>
      </c>
      <c r="E292" s="140">
        <v>75</v>
      </c>
      <c r="F292" s="45">
        <v>60</v>
      </c>
      <c r="G292" s="98"/>
    </row>
    <row r="293" s="1" customFormat="1" ht="20" customHeight="1" spans="1:7">
      <c r="A293" s="137">
        <v>289</v>
      </c>
      <c r="B293" s="139" t="s">
        <v>850</v>
      </c>
      <c r="C293" s="137" t="s">
        <v>839</v>
      </c>
      <c r="D293" s="99">
        <v>4.6</v>
      </c>
      <c r="E293" s="140">
        <v>75</v>
      </c>
      <c r="F293" s="45">
        <v>345</v>
      </c>
      <c r="G293" s="98"/>
    </row>
    <row r="294" s="1" customFormat="1" ht="20" customHeight="1" spans="1:7">
      <c r="A294" s="137">
        <v>290</v>
      </c>
      <c r="B294" s="139" t="s">
        <v>826</v>
      </c>
      <c r="C294" s="137" t="s">
        <v>839</v>
      </c>
      <c r="D294" s="99">
        <v>0.88</v>
      </c>
      <c r="E294" s="140">
        <v>75</v>
      </c>
      <c r="F294" s="45">
        <v>66</v>
      </c>
      <c r="G294" s="98"/>
    </row>
    <row r="295" s="1" customFormat="1" ht="20" customHeight="1" spans="1:7">
      <c r="A295" s="137">
        <v>291</v>
      </c>
      <c r="B295" s="139" t="s">
        <v>851</v>
      </c>
      <c r="C295" s="137" t="s">
        <v>839</v>
      </c>
      <c r="D295" s="99">
        <v>1.51</v>
      </c>
      <c r="E295" s="140">
        <v>75</v>
      </c>
      <c r="F295" s="45">
        <v>113.25</v>
      </c>
      <c r="G295" s="98"/>
    </row>
    <row r="296" s="1" customFormat="1" ht="20" customHeight="1" spans="1:7">
      <c r="A296" s="137">
        <v>292</v>
      </c>
      <c r="B296" s="139" t="s">
        <v>852</v>
      </c>
      <c r="C296" s="137" t="s">
        <v>839</v>
      </c>
      <c r="D296" s="99">
        <v>1</v>
      </c>
      <c r="E296" s="140">
        <v>75</v>
      </c>
      <c r="F296" s="45">
        <v>75</v>
      </c>
      <c r="G296" s="98"/>
    </row>
    <row r="297" s="1" customFormat="1" ht="20" customHeight="1" spans="1:7">
      <c r="A297" s="137">
        <v>293</v>
      </c>
      <c r="B297" s="139" t="s">
        <v>256</v>
      </c>
      <c r="C297" s="137" t="s">
        <v>839</v>
      </c>
      <c r="D297" s="99">
        <v>1.1</v>
      </c>
      <c r="E297" s="140">
        <v>75</v>
      </c>
      <c r="F297" s="45">
        <v>82.5</v>
      </c>
      <c r="G297" s="98"/>
    </row>
    <row r="298" s="1" customFormat="1" ht="20" customHeight="1" spans="1:7">
      <c r="A298" s="137">
        <v>294</v>
      </c>
      <c r="B298" s="139" t="s">
        <v>853</v>
      </c>
      <c r="C298" s="137" t="s">
        <v>839</v>
      </c>
      <c r="D298" s="99">
        <v>0.8</v>
      </c>
      <c r="E298" s="140">
        <v>75</v>
      </c>
      <c r="F298" s="45">
        <v>60</v>
      </c>
      <c r="G298" s="98"/>
    </row>
    <row r="299" s="1" customFormat="1" ht="20" customHeight="1" spans="1:7">
      <c r="A299" s="137">
        <v>295</v>
      </c>
      <c r="B299" s="139" t="s">
        <v>854</v>
      </c>
      <c r="C299" s="137" t="s">
        <v>839</v>
      </c>
      <c r="D299" s="99">
        <v>1.95</v>
      </c>
      <c r="E299" s="140">
        <v>75</v>
      </c>
      <c r="F299" s="45">
        <v>146.25</v>
      </c>
      <c r="G299" s="98"/>
    </row>
    <row r="300" s="1" customFormat="1" ht="20" customHeight="1" spans="1:7">
      <c r="A300" s="137">
        <v>296</v>
      </c>
      <c r="B300" s="139" t="s">
        <v>855</v>
      </c>
      <c r="C300" s="137" t="s">
        <v>839</v>
      </c>
      <c r="D300" s="99">
        <v>3.04</v>
      </c>
      <c r="E300" s="140">
        <v>75</v>
      </c>
      <c r="F300" s="45">
        <v>228</v>
      </c>
      <c r="G300" s="98"/>
    </row>
    <row r="301" s="1" customFormat="1" ht="20" customHeight="1" spans="1:7">
      <c r="A301" s="137">
        <v>297</v>
      </c>
      <c r="B301" s="139" t="s">
        <v>856</v>
      </c>
      <c r="C301" s="137" t="s">
        <v>839</v>
      </c>
      <c r="D301" s="99">
        <v>0.88</v>
      </c>
      <c r="E301" s="140">
        <v>75</v>
      </c>
      <c r="F301" s="45">
        <v>66</v>
      </c>
      <c r="G301" s="98"/>
    </row>
    <row r="302" s="1" customFormat="1" ht="20" customHeight="1" spans="1:7">
      <c r="A302" s="137">
        <v>298</v>
      </c>
      <c r="B302" s="139" t="s">
        <v>857</v>
      </c>
      <c r="C302" s="137" t="s">
        <v>839</v>
      </c>
      <c r="D302" s="99">
        <v>1.55</v>
      </c>
      <c r="E302" s="140">
        <v>75</v>
      </c>
      <c r="F302" s="45">
        <v>116.25</v>
      </c>
      <c r="G302" s="98"/>
    </row>
    <row r="303" s="1" customFormat="1" ht="20" customHeight="1" spans="1:7">
      <c r="A303" s="137">
        <v>299</v>
      </c>
      <c r="B303" s="139" t="s">
        <v>858</v>
      </c>
      <c r="C303" s="137" t="s">
        <v>839</v>
      </c>
      <c r="D303" s="99">
        <v>2.08</v>
      </c>
      <c r="E303" s="140">
        <v>75</v>
      </c>
      <c r="F303" s="45">
        <v>156</v>
      </c>
      <c r="G303" s="98"/>
    </row>
    <row r="304" s="1" customFormat="1" ht="20" customHeight="1" spans="1:7">
      <c r="A304" s="137">
        <v>300</v>
      </c>
      <c r="B304" s="139" t="s">
        <v>859</v>
      </c>
      <c r="C304" s="137" t="s">
        <v>839</v>
      </c>
      <c r="D304" s="99">
        <v>1.09</v>
      </c>
      <c r="E304" s="140">
        <v>75</v>
      </c>
      <c r="F304" s="45">
        <v>81.75</v>
      </c>
      <c r="G304" s="98"/>
    </row>
    <row r="305" s="1" customFormat="1" ht="20" customHeight="1" spans="1:7">
      <c r="A305" s="137">
        <v>301</v>
      </c>
      <c r="B305" s="139" t="s">
        <v>860</v>
      </c>
      <c r="C305" s="137" t="s">
        <v>839</v>
      </c>
      <c r="D305" s="99">
        <v>0.49</v>
      </c>
      <c r="E305" s="140">
        <v>75</v>
      </c>
      <c r="F305" s="45">
        <v>36.75</v>
      </c>
      <c r="G305" s="98"/>
    </row>
    <row r="306" s="1" customFormat="1" ht="20" customHeight="1" spans="1:7">
      <c r="A306" s="137">
        <v>302</v>
      </c>
      <c r="B306" s="139" t="s">
        <v>861</v>
      </c>
      <c r="C306" s="137" t="s">
        <v>839</v>
      </c>
      <c r="D306" s="99">
        <v>0.7</v>
      </c>
      <c r="E306" s="140">
        <v>75</v>
      </c>
      <c r="F306" s="45">
        <v>52.5</v>
      </c>
      <c r="G306" s="98"/>
    </row>
    <row r="307" s="1" customFormat="1" ht="20" customHeight="1" spans="1:7">
      <c r="A307" s="137">
        <v>303</v>
      </c>
      <c r="B307" s="139" t="s">
        <v>862</v>
      </c>
      <c r="C307" s="137" t="s">
        <v>839</v>
      </c>
      <c r="D307" s="99">
        <v>0.2</v>
      </c>
      <c r="E307" s="140">
        <v>75</v>
      </c>
      <c r="F307" s="45">
        <v>15</v>
      </c>
      <c r="G307" s="98"/>
    </row>
    <row r="308" s="1" customFormat="1" ht="20" customHeight="1" spans="1:7">
      <c r="A308" s="137">
        <v>304</v>
      </c>
      <c r="B308" s="139" t="s">
        <v>863</v>
      </c>
      <c r="C308" s="137" t="s">
        <v>839</v>
      </c>
      <c r="D308" s="99">
        <v>1.04</v>
      </c>
      <c r="E308" s="140">
        <v>75</v>
      </c>
      <c r="F308" s="45">
        <v>78</v>
      </c>
      <c r="G308" s="98"/>
    </row>
    <row r="309" s="1" customFormat="1" ht="20" customHeight="1" spans="1:7">
      <c r="A309" s="137">
        <v>305</v>
      </c>
      <c r="B309" s="139" t="s">
        <v>864</v>
      </c>
      <c r="C309" s="137" t="s">
        <v>839</v>
      </c>
      <c r="D309" s="99">
        <v>1.26</v>
      </c>
      <c r="E309" s="140">
        <v>75</v>
      </c>
      <c r="F309" s="45">
        <v>94.5</v>
      </c>
      <c r="G309" s="98"/>
    </row>
    <row r="310" s="1" customFormat="1" ht="20" customHeight="1" spans="1:7">
      <c r="A310" s="137">
        <v>306</v>
      </c>
      <c r="B310" s="139" t="s">
        <v>865</v>
      </c>
      <c r="C310" s="137" t="s">
        <v>839</v>
      </c>
      <c r="D310" s="99">
        <v>1.1</v>
      </c>
      <c r="E310" s="140">
        <v>75</v>
      </c>
      <c r="F310" s="45">
        <v>82.5</v>
      </c>
      <c r="G310" s="98"/>
    </row>
    <row r="311" s="1" customFormat="1" ht="20" customHeight="1" spans="1:7">
      <c r="A311" s="137">
        <v>307</v>
      </c>
      <c r="B311" s="139" t="s">
        <v>866</v>
      </c>
      <c r="C311" s="137" t="s">
        <v>839</v>
      </c>
      <c r="D311" s="99">
        <v>0.45</v>
      </c>
      <c r="E311" s="140">
        <v>75</v>
      </c>
      <c r="F311" s="45">
        <v>33.75</v>
      </c>
      <c r="G311" s="98"/>
    </row>
    <row r="312" s="1" customFormat="1" ht="20" customHeight="1" spans="1:7">
      <c r="A312" s="137">
        <v>308</v>
      </c>
      <c r="B312" s="139" t="s">
        <v>867</v>
      </c>
      <c r="C312" s="137" t="s">
        <v>839</v>
      </c>
      <c r="D312" s="101">
        <v>0.72</v>
      </c>
      <c r="E312" s="140">
        <v>75</v>
      </c>
      <c r="F312" s="45">
        <v>54</v>
      </c>
      <c r="G312" s="98"/>
    </row>
    <row r="313" s="1" customFormat="1" ht="20" customHeight="1" spans="1:7">
      <c r="A313" s="137">
        <v>309</v>
      </c>
      <c r="B313" s="139" t="s">
        <v>868</v>
      </c>
      <c r="C313" s="137" t="s">
        <v>839</v>
      </c>
      <c r="D313" s="101">
        <v>0.77</v>
      </c>
      <c r="E313" s="140">
        <v>75</v>
      </c>
      <c r="F313" s="45">
        <v>57.75</v>
      </c>
      <c r="G313" s="98"/>
    </row>
    <row r="314" s="1" customFormat="1" ht="20" customHeight="1" spans="1:7">
      <c r="A314" s="137">
        <v>310</v>
      </c>
      <c r="B314" s="139" t="s">
        <v>869</v>
      </c>
      <c r="C314" s="137" t="s">
        <v>839</v>
      </c>
      <c r="D314" s="101">
        <v>1.78</v>
      </c>
      <c r="E314" s="140">
        <v>75</v>
      </c>
      <c r="F314" s="45">
        <v>133.5</v>
      </c>
      <c r="G314" s="98"/>
    </row>
    <row r="315" s="1" customFormat="1" ht="20" customHeight="1" spans="1:7">
      <c r="A315" s="137">
        <v>311</v>
      </c>
      <c r="B315" s="139" t="s">
        <v>870</v>
      </c>
      <c r="C315" s="137" t="s">
        <v>839</v>
      </c>
      <c r="D315" s="99">
        <v>2.07</v>
      </c>
      <c r="E315" s="140">
        <v>75</v>
      </c>
      <c r="F315" s="45">
        <v>155.25</v>
      </c>
      <c r="G315" s="98"/>
    </row>
    <row r="316" s="1" customFormat="1" ht="20" customHeight="1" spans="1:7">
      <c r="A316" s="137">
        <v>312</v>
      </c>
      <c r="B316" s="139" t="s">
        <v>871</v>
      </c>
      <c r="C316" s="137" t="s">
        <v>839</v>
      </c>
      <c r="D316" s="99">
        <v>0.95</v>
      </c>
      <c r="E316" s="140">
        <v>75</v>
      </c>
      <c r="F316" s="45">
        <v>71.25</v>
      </c>
      <c r="G316" s="98"/>
    </row>
    <row r="317" s="1" customFormat="1" ht="20" customHeight="1" spans="1:7">
      <c r="A317" s="137">
        <v>313</v>
      </c>
      <c r="B317" s="139" t="s">
        <v>872</v>
      </c>
      <c r="C317" s="137" t="s">
        <v>839</v>
      </c>
      <c r="D317" s="99">
        <v>0.8</v>
      </c>
      <c r="E317" s="140">
        <v>75</v>
      </c>
      <c r="F317" s="45">
        <v>60</v>
      </c>
      <c r="G317" s="98"/>
    </row>
    <row r="318" s="1" customFormat="1" ht="20" customHeight="1" spans="1:7">
      <c r="A318" s="137">
        <v>314</v>
      </c>
      <c r="B318" s="139" t="s">
        <v>873</v>
      </c>
      <c r="C318" s="137" t="s">
        <v>839</v>
      </c>
      <c r="D318" s="99">
        <v>0.99</v>
      </c>
      <c r="E318" s="140">
        <v>75</v>
      </c>
      <c r="F318" s="45">
        <v>74.25</v>
      </c>
      <c r="G318" s="98"/>
    </row>
    <row r="319" s="1" customFormat="1" ht="20" customHeight="1" spans="1:7">
      <c r="A319" s="137">
        <v>315</v>
      </c>
      <c r="B319" s="139" t="s">
        <v>874</v>
      </c>
      <c r="C319" s="137" t="s">
        <v>839</v>
      </c>
      <c r="D319" s="99">
        <v>1.43</v>
      </c>
      <c r="E319" s="140">
        <v>75</v>
      </c>
      <c r="F319" s="45">
        <v>107.25</v>
      </c>
      <c r="G319" s="98"/>
    </row>
    <row r="320" s="1" customFormat="1" ht="20" customHeight="1" spans="1:7">
      <c r="A320" s="137">
        <v>316</v>
      </c>
      <c r="B320" s="139" t="s">
        <v>363</v>
      </c>
      <c r="C320" s="137" t="s">
        <v>839</v>
      </c>
      <c r="D320" s="99">
        <v>0.45</v>
      </c>
      <c r="E320" s="140">
        <v>75</v>
      </c>
      <c r="F320" s="45">
        <v>33.75</v>
      </c>
      <c r="G320" s="98"/>
    </row>
    <row r="321" s="1" customFormat="1" ht="20" customHeight="1" spans="1:7">
      <c r="A321" s="137">
        <v>317</v>
      </c>
      <c r="B321" s="139" t="s">
        <v>875</v>
      </c>
      <c r="C321" s="137" t="s">
        <v>839</v>
      </c>
      <c r="D321" s="99">
        <v>1.63</v>
      </c>
      <c r="E321" s="140">
        <v>75</v>
      </c>
      <c r="F321" s="45">
        <v>122.25</v>
      </c>
      <c r="G321" s="98"/>
    </row>
    <row r="322" s="1" customFormat="1" ht="20" customHeight="1" spans="1:7">
      <c r="A322" s="137">
        <v>318</v>
      </c>
      <c r="B322" s="139" t="s">
        <v>876</v>
      </c>
      <c r="C322" s="137" t="s">
        <v>839</v>
      </c>
      <c r="D322" s="99">
        <v>0.5</v>
      </c>
      <c r="E322" s="140">
        <v>75</v>
      </c>
      <c r="F322" s="45">
        <v>37.5</v>
      </c>
      <c r="G322" s="98"/>
    </row>
    <row r="323" s="1" customFormat="1" ht="20" customHeight="1" spans="1:7">
      <c r="A323" s="137">
        <v>319</v>
      </c>
      <c r="B323" s="139" t="s">
        <v>877</v>
      </c>
      <c r="C323" s="137" t="s">
        <v>839</v>
      </c>
      <c r="D323" s="99">
        <v>0.63</v>
      </c>
      <c r="E323" s="140">
        <v>75</v>
      </c>
      <c r="F323" s="45">
        <v>47.25</v>
      </c>
      <c r="G323" s="98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7"/>
  <sheetViews>
    <sheetView workbookViewId="0">
      <selection activeCell="C7" sqref="C7"/>
    </sheetView>
  </sheetViews>
  <sheetFormatPr defaultColWidth="9" defaultRowHeight="13.5" outlineLevelCol="6"/>
  <cols>
    <col min="1" max="1" width="6.63333333333333" style="1" customWidth="1"/>
    <col min="2" max="5" width="16.75" style="1" customWidth="1"/>
    <col min="6" max="6" width="16.75" style="4" customWidth="1"/>
    <col min="7" max="7" width="14.75" style="1" customWidth="1"/>
    <col min="8" max="16384" width="9" style="1"/>
  </cols>
  <sheetData>
    <row r="1" s="1" customFormat="1" ht="37" customHeight="1" spans="1:7">
      <c r="A1" s="6" t="s">
        <v>878</v>
      </c>
      <c r="B1" s="6"/>
      <c r="C1" s="6"/>
      <c r="D1" s="6"/>
      <c r="E1" s="6"/>
      <c r="F1" s="7"/>
      <c r="G1" s="6"/>
    </row>
    <row r="2" s="68" customFormat="1" ht="26" customHeight="1" spans="1:7">
      <c r="A2" s="72" t="s">
        <v>879</v>
      </c>
      <c r="B2" s="73"/>
      <c r="C2" s="73"/>
      <c r="D2" s="73"/>
      <c r="E2" s="73"/>
      <c r="F2" s="74"/>
      <c r="G2" s="73"/>
    </row>
    <row r="3" s="32" customFormat="1" ht="36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</row>
    <row r="4" s="32" customFormat="1" ht="22" customHeight="1" spans="1:7">
      <c r="A4" s="15" t="s">
        <v>9</v>
      </c>
      <c r="B4" s="16"/>
      <c r="C4" s="13"/>
      <c r="D4" s="13">
        <f>SUM(D5:D236)</f>
        <v>624.4</v>
      </c>
      <c r="E4" s="13">
        <v>75</v>
      </c>
      <c r="F4" s="14">
        <f>SUM(F5:F236)</f>
        <v>46830</v>
      </c>
      <c r="G4" s="13"/>
    </row>
    <row r="5" s="47" customFormat="1" ht="21" customHeight="1" spans="1:7">
      <c r="A5" s="20">
        <v>1</v>
      </c>
      <c r="B5" s="13" t="s">
        <v>880</v>
      </c>
      <c r="C5" s="14" t="s">
        <v>881</v>
      </c>
      <c r="D5" s="13">
        <v>1.06</v>
      </c>
      <c r="E5" s="20">
        <v>75</v>
      </c>
      <c r="F5" s="45">
        <f t="shared" ref="F5:F68" si="0">D5*E5</f>
        <v>79.5</v>
      </c>
      <c r="G5" s="20"/>
    </row>
    <row r="6" s="47" customFormat="1" ht="21" customHeight="1" spans="1:7">
      <c r="A6" s="20">
        <v>2</v>
      </c>
      <c r="B6" s="20" t="s">
        <v>882</v>
      </c>
      <c r="C6" s="45" t="s">
        <v>881</v>
      </c>
      <c r="D6" s="20">
        <v>0.02</v>
      </c>
      <c r="E6" s="20">
        <v>75</v>
      </c>
      <c r="F6" s="45">
        <f t="shared" si="0"/>
        <v>1.5</v>
      </c>
      <c r="G6" s="20"/>
    </row>
    <row r="7" s="47" customFormat="1" ht="21" customHeight="1" spans="1:7">
      <c r="A7" s="20">
        <v>3</v>
      </c>
      <c r="B7" s="20" t="s">
        <v>883</v>
      </c>
      <c r="C7" s="45" t="s">
        <v>881</v>
      </c>
      <c r="D7" s="20">
        <v>0.2</v>
      </c>
      <c r="E7" s="20">
        <v>75</v>
      </c>
      <c r="F7" s="45">
        <f t="shared" si="0"/>
        <v>15</v>
      </c>
      <c r="G7" s="20"/>
    </row>
    <row r="8" s="47" customFormat="1" ht="21" customHeight="1" spans="1:7">
      <c r="A8" s="20">
        <v>4</v>
      </c>
      <c r="B8" s="20" t="s">
        <v>884</v>
      </c>
      <c r="C8" s="45" t="s">
        <v>881</v>
      </c>
      <c r="D8" s="20">
        <v>0.66</v>
      </c>
      <c r="E8" s="20">
        <v>75</v>
      </c>
      <c r="F8" s="45">
        <f t="shared" si="0"/>
        <v>49.5</v>
      </c>
      <c r="G8" s="20"/>
    </row>
    <row r="9" s="47" customFormat="1" ht="21" customHeight="1" spans="1:7">
      <c r="A9" s="20">
        <v>5</v>
      </c>
      <c r="B9" s="20" t="s">
        <v>885</v>
      </c>
      <c r="C9" s="45" t="s">
        <v>881</v>
      </c>
      <c r="D9" s="20">
        <v>0.32</v>
      </c>
      <c r="E9" s="20">
        <v>75</v>
      </c>
      <c r="F9" s="45">
        <f t="shared" si="0"/>
        <v>24</v>
      </c>
      <c r="G9" s="20"/>
    </row>
    <row r="10" s="47" customFormat="1" ht="21" customHeight="1" spans="1:7">
      <c r="A10" s="20">
        <v>6</v>
      </c>
      <c r="B10" s="20" t="s">
        <v>886</v>
      </c>
      <c r="C10" s="45" t="s">
        <v>881</v>
      </c>
      <c r="D10" s="20">
        <v>0.77</v>
      </c>
      <c r="E10" s="20">
        <v>75</v>
      </c>
      <c r="F10" s="45">
        <f t="shared" si="0"/>
        <v>57.75</v>
      </c>
      <c r="G10" s="20"/>
    </row>
    <row r="11" s="47" customFormat="1" ht="21" customHeight="1" spans="1:7">
      <c r="A11" s="20">
        <v>7</v>
      </c>
      <c r="B11" s="20" t="s">
        <v>887</v>
      </c>
      <c r="C11" s="45" t="s">
        <v>881</v>
      </c>
      <c r="D11" s="20">
        <v>0.39</v>
      </c>
      <c r="E11" s="20">
        <v>75</v>
      </c>
      <c r="F11" s="45">
        <f t="shared" si="0"/>
        <v>29.25</v>
      </c>
      <c r="G11" s="20"/>
    </row>
    <row r="12" s="47" customFormat="1" ht="21" customHeight="1" spans="1:7">
      <c r="A12" s="20">
        <v>8</v>
      </c>
      <c r="B12" s="20" t="s">
        <v>888</v>
      </c>
      <c r="C12" s="45" t="s">
        <v>881</v>
      </c>
      <c r="D12" s="20">
        <v>0.19</v>
      </c>
      <c r="E12" s="20">
        <v>75</v>
      </c>
      <c r="F12" s="45">
        <f t="shared" si="0"/>
        <v>14.25</v>
      </c>
      <c r="G12" s="20"/>
    </row>
    <row r="13" s="47" customFormat="1" ht="21" customHeight="1" spans="1:7">
      <c r="A13" s="20">
        <v>9</v>
      </c>
      <c r="B13" s="20" t="s">
        <v>889</v>
      </c>
      <c r="C13" s="45" t="s">
        <v>881</v>
      </c>
      <c r="D13" s="20">
        <v>1.26</v>
      </c>
      <c r="E13" s="20">
        <v>75</v>
      </c>
      <c r="F13" s="45">
        <f t="shared" si="0"/>
        <v>94.5</v>
      </c>
      <c r="G13" s="20"/>
    </row>
    <row r="14" s="47" customFormat="1" ht="21" customHeight="1" spans="1:7">
      <c r="A14" s="20">
        <v>10</v>
      </c>
      <c r="B14" s="20" t="s">
        <v>890</v>
      </c>
      <c r="C14" s="45" t="s">
        <v>881</v>
      </c>
      <c r="D14" s="20">
        <v>0.09</v>
      </c>
      <c r="E14" s="20">
        <v>75</v>
      </c>
      <c r="F14" s="45">
        <f t="shared" si="0"/>
        <v>6.75</v>
      </c>
      <c r="G14" s="20"/>
    </row>
    <row r="15" s="47" customFormat="1" ht="21" customHeight="1" spans="1:7">
      <c r="A15" s="20">
        <v>11</v>
      </c>
      <c r="B15" s="20" t="s">
        <v>891</v>
      </c>
      <c r="C15" s="45" t="s">
        <v>881</v>
      </c>
      <c r="D15" s="20">
        <v>0.31</v>
      </c>
      <c r="E15" s="20">
        <v>75</v>
      </c>
      <c r="F15" s="45">
        <f t="shared" si="0"/>
        <v>23.25</v>
      </c>
      <c r="G15" s="20"/>
    </row>
    <row r="16" s="47" customFormat="1" ht="21" customHeight="1" spans="1:7">
      <c r="A16" s="20">
        <v>12</v>
      </c>
      <c r="B16" s="20" t="s">
        <v>892</v>
      </c>
      <c r="C16" s="45" t="s">
        <v>893</v>
      </c>
      <c r="D16" s="20">
        <v>1.38</v>
      </c>
      <c r="E16" s="20">
        <v>75</v>
      </c>
      <c r="F16" s="45">
        <f t="shared" si="0"/>
        <v>103.5</v>
      </c>
      <c r="G16" s="20"/>
    </row>
    <row r="17" s="47" customFormat="1" ht="21" customHeight="1" spans="1:7">
      <c r="A17" s="20">
        <v>13</v>
      </c>
      <c r="B17" s="20" t="s">
        <v>894</v>
      </c>
      <c r="C17" s="45" t="s">
        <v>893</v>
      </c>
      <c r="D17" s="20">
        <v>1.98</v>
      </c>
      <c r="E17" s="20">
        <v>75</v>
      </c>
      <c r="F17" s="45">
        <f t="shared" si="0"/>
        <v>148.5</v>
      </c>
      <c r="G17" s="20"/>
    </row>
    <row r="18" s="47" customFormat="1" ht="21" customHeight="1" spans="1:7">
      <c r="A18" s="20">
        <v>14</v>
      </c>
      <c r="B18" s="20" t="s">
        <v>326</v>
      </c>
      <c r="C18" s="45" t="s">
        <v>893</v>
      </c>
      <c r="D18" s="20">
        <v>0.68</v>
      </c>
      <c r="E18" s="20">
        <v>75</v>
      </c>
      <c r="F18" s="45">
        <f t="shared" si="0"/>
        <v>51</v>
      </c>
      <c r="G18" s="20"/>
    </row>
    <row r="19" s="47" customFormat="1" ht="21" customHeight="1" spans="1:7">
      <c r="A19" s="20">
        <v>15</v>
      </c>
      <c r="B19" s="20" t="s">
        <v>895</v>
      </c>
      <c r="C19" s="45" t="s">
        <v>893</v>
      </c>
      <c r="D19" s="20">
        <v>1.87</v>
      </c>
      <c r="E19" s="20">
        <v>75</v>
      </c>
      <c r="F19" s="45">
        <f t="shared" si="0"/>
        <v>140.25</v>
      </c>
      <c r="G19" s="20"/>
    </row>
    <row r="20" s="47" customFormat="1" ht="21" customHeight="1" spans="1:7">
      <c r="A20" s="20">
        <v>16</v>
      </c>
      <c r="B20" s="20" t="s">
        <v>896</v>
      </c>
      <c r="C20" s="45" t="s">
        <v>893</v>
      </c>
      <c r="D20" s="20">
        <v>0.74</v>
      </c>
      <c r="E20" s="20">
        <v>75</v>
      </c>
      <c r="F20" s="45">
        <f t="shared" si="0"/>
        <v>55.5</v>
      </c>
      <c r="G20" s="20"/>
    </row>
    <row r="21" s="47" customFormat="1" ht="21" customHeight="1" spans="1:7">
      <c r="A21" s="20">
        <v>17</v>
      </c>
      <c r="B21" s="20" t="s">
        <v>897</v>
      </c>
      <c r="C21" s="45" t="s">
        <v>893</v>
      </c>
      <c r="D21" s="20">
        <v>2.44</v>
      </c>
      <c r="E21" s="20">
        <v>75</v>
      </c>
      <c r="F21" s="45">
        <f t="shared" si="0"/>
        <v>183</v>
      </c>
      <c r="G21" s="20"/>
    </row>
    <row r="22" s="47" customFormat="1" ht="21" customHeight="1" spans="1:7">
      <c r="A22" s="20">
        <v>18</v>
      </c>
      <c r="B22" s="20" t="s">
        <v>898</v>
      </c>
      <c r="C22" s="45" t="s">
        <v>893</v>
      </c>
      <c r="D22" s="20">
        <v>0.75</v>
      </c>
      <c r="E22" s="20">
        <v>75</v>
      </c>
      <c r="F22" s="45">
        <f t="shared" si="0"/>
        <v>56.25</v>
      </c>
      <c r="G22" s="20"/>
    </row>
    <row r="23" s="47" customFormat="1" ht="21" customHeight="1" spans="1:7">
      <c r="A23" s="20">
        <v>19</v>
      </c>
      <c r="B23" s="20" t="s">
        <v>899</v>
      </c>
      <c r="C23" s="45" t="s">
        <v>893</v>
      </c>
      <c r="D23" s="20">
        <v>1.98</v>
      </c>
      <c r="E23" s="20">
        <v>75</v>
      </c>
      <c r="F23" s="45">
        <f t="shared" si="0"/>
        <v>148.5</v>
      </c>
      <c r="G23" s="20"/>
    </row>
    <row r="24" s="47" customFormat="1" ht="21" customHeight="1" spans="1:7">
      <c r="A24" s="20">
        <v>20</v>
      </c>
      <c r="B24" s="20" t="s">
        <v>900</v>
      </c>
      <c r="C24" s="45" t="s">
        <v>893</v>
      </c>
      <c r="D24" s="20">
        <v>5.14</v>
      </c>
      <c r="E24" s="20">
        <v>75</v>
      </c>
      <c r="F24" s="45">
        <f t="shared" si="0"/>
        <v>385.5</v>
      </c>
      <c r="G24" s="20"/>
    </row>
    <row r="25" s="47" customFormat="1" ht="21" customHeight="1" spans="1:7">
      <c r="A25" s="20">
        <v>21</v>
      </c>
      <c r="B25" s="20" t="s">
        <v>901</v>
      </c>
      <c r="C25" s="45" t="s">
        <v>893</v>
      </c>
      <c r="D25" s="20">
        <v>1.09</v>
      </c>
      <c r="E25" s="20">
        <v>75</v>
      </c>
      <c r="F25" s="45">
        <f t="shared" si="0"/>
        <v>81.75</v>
      </c>
      <c r="G25" s="20"/>
    </row>
    <row r="26" s="47" customFormat="1" ht="21" customHeight="1" spans="1:7">
      <c r="A26" s="20">
        <v>22</v>
      </c>
      <c r="B26" s="20" t="s">
        <v>902</v>
      </c>
      <c r="C26" s="45" t="s">
        <v>893</v>
      </c>
      <c r="D26" s="20">
        <v>4.71</v>
      </c>
      <c r="E26" s="20">
        <v>75</v>
      </c>
      <c r="F26" s="45">
        <f t="shared" si="0"/>
        <v>353.25</v>
      </c>
      <c r="G26" s="20"/>
    </row>
    <row r="27" s="47" customFormat="1" ht="21" customHeight="1" spans="1:7">
      <c r="A27" s="20">
        <v>23</v>
      </c>
      <c r="B27" s="20" t="s">
        <v>903</v>
      </c>
      <c r="C27" s="45" t="s">
        <v>893</v>
      </c>
      <c r="D27" s="20">
        <v>1.86</v>
      </c>
      <c r="E27" s="20">
        <v>75</v>
      </c>
      <c r="F27" s="45">
        <f t="shared" si="0"/>
        <v>139.5</v>
      </c>
      <c r="G27" s="20"/>
    </row>
    <row r="28" s="47" customFormat="1" ht="21" customHeight="1" spans="1:7">
      <c r="A28" s="20">
        <v>24</v>
      </c>
      <c r="B28" s="20" t="s">
        <v>904</v>
      </c>
      <c r="C28" s="45" t="s">
        <v>893</v>
      </c>
      <c r="D28" s="20">
        <v>2.27</v>
      </c>
      <c r="E28" s="20">
        <v>75</v>
      </c>
      <c r="F28" s="45">
        <f t="shared" si="0"/>
        <v>170.25</v>
      </c>
      <c r="G28" s="20"/>
    </row>
    <row r="29" s="47" customFormat="1" ht="21" customHeight="1" spans="1:7">
      <c r="A29" s="20">
        <v>25</v>
      </c>
      <c r="B29" s="20" t="s">
        <v>905</v>
      </c>
      <c r="C29" s="45" t="s">
        <v>893</v>
      </c>
      <c r="D29" s="20">
        <v>1.66</v>
      </c>
      <c r="E29" s="20">
        <v>75</v>
      </c>
      <c r="F29" s="45">
        <f t="shared" si="0"/>
        <v>124.5</v>
      </c>
      <c r="G29" s="20"/>
    </row>
    <row r="30" s="47" customFormat="1" ht="21" customHeight="1" spans="1:7">
      <c r="A30" s="20">
        <v>26</v>
      </c>
      <c r="B30" s="20" t="s">
        <v>906</v>
      </c>
      <c r="C30" s="45" t="s">
        <v>893</v>
      </c>
      <c r="D30" s="20">
        <v>0.42</v>
      </c>
      <c r="E30" s="20">
        <v>75</v>
      </c>
      <c r="F30" s="45">
        <f t="shared" si="0"/>
        <v>31.5</v>
      </c>
      <c r="G30" s="20"/>
    </row>
    <row r="31" s="47" customFormat="1" ht="21" customHeight="1" spans="1:7">
      <c r="A31" s="20">
        <v>27</v>
      </c>
      <c r="B31" s="20" t="s">
        <v>907</v>
      </c>
      <c r="C31" s="45" t="s">
        <v>893</v>
      </c>
      <c r="D31" s="20">
        <v>2.99</v>
      </c>
      <c r="E31" s="20">
        <v>75</v>
      </c>
      <c r="F31" s="45">
        <f t="shared" si="0"/>
        <v>224.25</v>
      </c>
      <c r="G31" s="20"/>
    </row>
    <row r="32" s="47" customFormat="1" ht="21" customHeight="1" spans="1:7">
      <c r="A32" s="20">
        <v>28</v>
      </c>
      <c r="B32" s="20" t="s">
        <v>908</v>
      </c>
      <c r="C32" s="45" t="s">
        <v>893</v>
      </c>
      <c r="D32" s="20">
        <v>1.41</v>
      </c>
      <c r="E32" s="20">
        <v>75</v>
      </c>
      <c r="F32" s="45">
        <f t="shared" si="0"/>
        <v>105.75</v>
      </c>
      <c r="G32" s="20"/>
    </row>
    <row r="33" s="47" customFormat="1" ht="21" customHeight="1" spans="1:7">
      <c r="A33" s="20">
        <v>29</v>
      </c>
      <c r="B33" s="20" t="s">
        <v>909</v>
      </c>
      <c r="C33" s="45" t="s">
        <v>893</v>
      </c>
      <c r="D33" s="20">
        <v>0.87</v>
      </c>
      <c r="E33" s="20">
        <v>75</v>
      </c>
      <c r="F33" s="45">
        <f t="shared" si="0"/>
        <v>65.25</v>
      </c>
      <c r="G33" s="20"/>
    </row>
    <row r="34" s="47" customFormat="1" ht="21" customHeight="1" spans="1:7">
      <c r="A34" s="20">
        <v>30</v>
      </c>
      <c r="B34" s="20" t="s">
        <v>910</v>
      </c>
      <c r="C34" s="45" t="s">
        <v>893</v>
      </c>
      <c r="D34" s="20">
        <v>2.65</v>
      </c>
      <c r="E34" s="20">
        <v>75</v>
      </c>
      <c r="F34" s="45">
        <f t="shared" si="0"/>
        <v>198.75</v>
      </c>
      <c r="G34" s="20"/>
    </row>
    <row r="35" s="47" customFormat="1" ht="21" customHeight="1" spans="1:7">
      <c r="A35" s="20">
        <v>31</v>
      </c>
      <c r="B35" s="20" t="s">
        <v>911</v>
      </c>
      <c r="C35" s="45" t="s">
        <v>893</v>
      </c>
      <c r="D35" s="20">
        <v>4.39</v>
      </c>
      <c r="E35" s="20">
        <v>75</v>
      </c>
      <c r="F35" s="45">
        <f t="shared" si="0"/>
        <v>329.25</v>
      </c>
      <c r="G35" s="20"/>
    </row>
    <row r="36" s="47" customFormat="1" ht="21" customHeight="1" spans="1:7">
      <c r="A36" s="20">
        <v>32</v>
      </c>
      <c r="B36" s="20" t="s">
        <v>912</v>
      </c>
      <c r="C36" s="45" t="s">
        <v>893</v>
      </c>
      <c r="D36" s="20">
        <v>2.02</v>
      </c>
      <c r="E36" s="20">
        <v>75</v>
      </c>
      <c r="F36" s="45">
        <f t="shared" si="0"/>
        <v>151.5</v>
      </c>
      <c r="G36" s="20"/>
    </row>
    <row r="37" s="47" customFormat="1" ht="21" customHeight="1" spans="1:7">
      <c r="A37" s="20">
        <v>33</v>
      </c>
      <c r="B37" s="20" t="s">
        <v>913</v>
      </c>
      <c r="C37" s="45" t="s">
        <v>893</v>
      </c>
      <c r="D37" s="20">
        <v>1.25</v>
      </c>
      <c r="E37" s="20">
        <v>75</v>
      </c>
      <c r="F37" s="45">
        <f t="shared" si="0"/>
        <v>93.75</v>
      </c>
      <c r="G37" s="20"/>
    </row>
    <row r="38" s="47" customFormat="1" ht="21" customHeight="1" spans="1:7">
      <c r="A38" s="20">
        <v>34</v>
      </c>
      <c r="B38" s="20" t="s">
        <v>914</v>
      </c>
      <c r="C38" s="45" t="s">
        <v>893</v>
      </c>
      <c r="D38" s="20">
        <v>1.54</v>
      </c>
      <c r="E38" s="20">
        <v>75</v>
      </c>
      <c r="F38" s="45">
        <f t="shared" si="0"/>
        <v>115.5</v>
      </c>
      <c r="G38" s="20"/>
    </row>
    <row r="39" s="47" customFormat="1" ht="21" customHeight="1" spans="1:7">
      <c r="A39" s="20">
        <v>35</v>
      </c>
      <c r="B39" s="20" t="s">
        <v>915</v>
      </c>
      <c r="C39" s="45" t="s">
        <v>893</v>
      </c>
      <c r="D39" s="20">
        <v>1.08</v>
      </c>
      <c r="E39" s="20">
        <v>75</v>
      </c>
      <c r="F39" s="45">
        <f t="shared" si="0"/>
        <v>81</v>
      </c>
      <c r="G39" s="20"/>
    </row>
    <row r="40" s="47" customFormat="1" ht="21" customHeight="1" spans="1:7">
      <c r="A40" s="20">
        <v>36</v>
      </c>
      <c r="B40" s="20" t="s">
        <v>916</v>
      </c>
      <c r="C40" s="45" t="s">
        <v>893</v>
      </c>
      <c r="D40" s="20">
        <v>0.99</v>
      </c>
      <c r="E40" s="20">
        <v>75</v>
      </c>
      <c r="F40" s="45">
        <f t="shared" si="0"/>
        <v>74.25</v>
      </c>
      <c r="G40" s="20"/>
    </row>
    <row r="41" s="47" customFormat="1" ht="21" customHeight="1" spans="1:7">
      <c r="A41" s="20">
        <v>37</v>
      </c>
      <c r="B41" s="20" t="s">
        <v>917</v>
      </c>
      <c r="C41" s="45" t="s">
        <v>893</v>
      </c>
      <c r="D41" s="20">
        <v>1.82</v>
      </c>
      <c r="E41" s="20">
        <v>75</v>
      </c>
      <c r="F41" s="45">
        <f t="shared" si="0"/>
        <v>136.5</v>
      </c>
      <c r="G41" s="20"/>
    </row>
    <row r="42" s="47" customFormat="1" ht="21" customHeight="1" spans="1:7">
      <c r="A42" s="20">
        <v>38</v>
      </c>
      <c r="B42" s="20" t="s">
        <v>918</v>
      </c>
      <c r="C42" s="45" t="s">
        <v>893</v>
      </c>
      <c r="D42" s="20">
        <v>0.84</v>
      </c>
      <c r="E42" s="20">
        <v>75</v>
      </c>
      <c r="F42" s="45">
        <f t="shared" si="0"/>
        <v>63</v>
      </c>
      <c r="G42" s="20"/>
    </row>
    <row r="43" s="47" customFormat="1" ht="21" customHeight="1" spans="1:7">
      <c r="A43" s="20">
        <v>39</v>
      </c>
      <c r="B43" s="20" t="s">
        <v>117</v>
      </c>
      <c r="C43" s="45" t="s">
        <v>893</v>
      </c>
      <c r="D43" s="20">
        <v>0.83</v>
      </c>
      <c r="E43" s="20">
        <v>75</v>
      </c>
      <c r="F43" s="45">
        <f t="shared" si="0"/>
        <v>62.25</v>
      </c>
      <c r="G43" s="20"/>
    </row>
    <row r="44" s="47" customFormat="1" ht="21" customHeight="1" spans="1:7">
      <c r="A44" s="20">
        <v>40</v>
      </c>
      <c r="B44" s="20" t="s">
        <v>919</v>
      </c>
      <c r="C44" s="45" t="s">
        <v>893</v>
      </c>
      <c r="D44" s="20">
        <v>3.02</v>
      </c>
      <c r="E44" s="20">
        <v>75</v>
      </c>
      <c r="F44" s="45">
        <f t="shared" si="0"/>
        <v>226.5</v>
      </c>
      <c r="G44" s="20"/>
    </row>
    <row r="45" s="47" customFormat="1" ht="21" customHeight="1" spans="1:7">
      <c r="A45" s="20">
        <v>41</v>
      </c>
      <c r="B45" s="20" t="s">
        <v>920</v>
      </c>
      <c r="C45" s="45" t="s">
        <v>893</v>
      </c>
      <c r="D45" s="20">
        <v>0.31</v>
      </c>
      <c r="E45" s="20">
        <v>75</v>
      </c>
      <c r="F45" s="45">
        <f t="shared" si="0"/>
        <v>23.25</v>
      </c>
      <c r="G45" s="20"/>
    </row>
    <row r="46" s="47" customFormat="1" ht="21" customHeight="1" spans="1:7">
      <c r="A46" s="20">
        <v>42</v>
      </c>
      <c r="B46" s="20" t="s">
        <v>921</v>
      </c>
      <c r="C46" s="45" t="s">
        <v>893</v>
      </c>
      <c r="D46" s="20">
        <v>2.25</v>
      </c>
      <c r="E46" s="20">
        <v>75</v>
      </c>
      <c r="F46" s="45">
        <f t="shared" si="0"/>
        <v>168.75</v>
      </c>
      <c r="G46" s="20"/>
    </row>
    <row r="47" s="47" customFormat="1" ht="21" customHeight="1" spans="1:7">
      <c r="A47" s="20">
        <v>43</v>
      </c>
      <c r="B47" s="20" t="s">
        <v>922</v>
      </c>
      <c r="C47" s="45" t="s">
        <v>893</v>
      </c>
      <c r="D47" s="20">
        <v>3.99</v>
      </c>
      <c r="E47" s="20">
        <v>75</v>
      </c>
      <c r="F47" s="45">
        <f t="shared" si="0"/>
        <v>299.25</v>
      </c>
      <c r="G47" s="20"/>
    </row>
    <row r="48" s="47" customFormat="1" ht="21" customHeight="1" spans="1:7">
      <c r="A48" s="20">
        <v>44</v>
      </c>
      <c r="B48" s="20" t="s">
        <v>923</v>
      </c>
      <c r="C48" s="45" t="s">
        <v>893</v>
      </c>
      <c r="D48" s="20">
        <v>1.55</v>
      </c>
      <c r="E48" s="20">
        <v>75</v>
      </c>
      <c r="F48" s="45">
        <f t="shared" si="0"/>
        <v>116.25</v>
      </c>
      <c r="G48" s="20"/>
    </row>
    <row r="49" s="47" customFormat="1" ht="21" customHeight="1" spans="1:7">
      <c r="A49" s="20">
        <v>45</v>
      </c>
      <c r="B49" s="20" t="s">
        <v>924</v>
      </c>
      <c r="C49" s="45" t="s">
        <v>893</v>
      </c>
      <c r="D49" s="20">
        <v>1.11</v>
      </c>
      <c r="E49" s="20">
        <v>75</v>
      </c>
      <c r="F49" s="45">
        <f t="shared" si="0"/>
        <v>83.25</v>
      </c>
      <c r="G49" s="20"/>
    </row>
    <row r="50" s="47" customFormat="1" ht="21" customHeight="1" spans="1:7">
      <c r="A50" s="20">
        <v>46</v>
      </c>
      <c r="B50" s="20" t="s">
        <v>925</v>
      </c>
      <c r="C50" s="45" t="s">
        <v>893</v>
      </c>
      <c r="D50" s="20">
        <v>1.8</v>
      </c>
      <c r="E50" s="20">
        <v>75</v>
      </c>
      <c r="F50" s="45">
        <f t="shared" si="0"/>
        <v>135</v>
      </c>
      <c r="G50" s="20"/>
    </row>
    <row r="51" s="47" customFormat="1" ht="21" customHeight="1" spans="1:7">
      <c r="A51" s="20">
        <v>47</v>
      </c>
      <c r="B51" s="20" t="s">
        <v>926</v>
      </c>
      <c r="C51" s="45" t="s">
        <v>893</v>
      </c>
      <c r="D51" s="20">
        <v>2.1</v>
      </c>
      <c r="E51" s="20">
        <v>75</v>
      </c>
      <c r="F51" s="45">
        <f t="shared" si="0"/>
        <v>157.5</v>
      </c>
      <c r="G51" s="20"/>
    </row>
    <row r="52" s="47" customFormat="1" ht="21" customHeight="1" spans="1:7">
      <c r="A52" s="20">
        <v>48</v>
      </c>
      <c r="B52" s="20" t="s">
        <v>927</v>
      </c>
      <c r="C52" s="45" t="s">
        <v>893</v>
      </c>
      <c r="D52" s="20">
        <v>1.99</v>
      </c>
      <c r="E52" s="20">
        <v>75</v>
      </c>
      <c r="F52" s="45">
        <f t="shared" si="0"/>
        <v>149.25</v>
      </c>
      <c r="G52" s="20"/>
    </row>
    <row r="53" s="47" customFormat="1" ht="21" customHeight="1" spans="1:7">
      <c r="A53" s="20">
        <v>49</v>
      </c>
      <c r="B53" s="20" t="s">
        <v>928</v>
      </c>
      <c r="C53" s="45" t="s">
        <v>893</v>
      </c>
      <c r="D53" s="20">
        <v>1.08</v>
      </c>
      <c r="E53" s="20">
        <v>75</v>
      </c>
      <c r="F53" s="45">
        <f t="shared" si="0"/>
        <v>81</v>
      </c>
      <c r="G53" s="20"/>
    </row>
    <row r="54" s="47" customFormat="1" ht="21" customHeight="1" spans="1:7">
      <c r="A54" s="20">
        <v>50</v>
      </c>
      <c r="B54" s="20" t="s">
        <v>929</v>
      </c>
      <c r="C54" s="45" t="s">
        <v>893</v>
      </c>
      <c r="D54" s="20">
        <v>4.26</v>
      </c>
      <c r="E54" s="20">
        <v>75</v>
      </c>
      <c r="F54" s="45">
        <f t="shared" si="0"/>
        <v>319.5</v>
      </c>
      <c r="G54" s="20"/>
    </row>
    <row r="55" s="47" customFormat="1" ht="21" customHeight="1" spans="1:7">
      <c r="A55" s="20">
        <v>51</v>
      </c>
      <c r="B55" s="20" t="s">
        <v>930</v>
      </c>
      <c r="C55" s="45" t="s">
        <v>931</v>
      </c>
      <c r="D55" s="20">
        <v>8.78</v>
      </c>
      <c r="E55" s="20">
        <v>75</v>
      </c>
      <c r="F55" s="45">
        <f t="shared" si="0"/>
        <v>658.5</v>
      </c>
      <c r="G55" s="20"/>
    </row>
    <row r="56" s="47" customFormat="1" ht="21" customHeight="1" spans="1:7">
      <c r="A56" s="20">
        <v>52</v>
      </c>
      <c r="B56" s="20" t="s">
        <v>932</v>
      </c>
      <c r="C56" s="45" t="s">
        <v>931</v>
      </c>
      <c r="D56" s="20">
        <v>6.78</v>
      </c>
      <c r="E56" s="20">
        <v>75</v>
      </c>
      <c r="F56" s="45">
        <f t="shared" si="0"/>
        <v>508.5</v>
      </c>
      <c r="G56" s="20"/>
    </row>
    <row r="57" s="47" customFormat="1" ht="21" customHeight="1" spans="1:7">
      <c r="A57" s="20">
        <v>53</v>
      </c>
      <c r="B57" s="20" t="s">
        <v>933</v>
      </c>
      <c r="C57" s="45" t="s">
        <v>931</v>
      </c>
      <c r="D57" s="20">
        <v>8.19</v>
      </c>
      <c r="E57" s="20">
        <v>75</v>
      </c>
      <c r="F57" s="45">
        <f t="shared" si="0"/>
        <v>614.25</v>
      </c>
      <c r="G57" s="20"/>
    </row>
    <row r="58" s="47" customFormat="1" ht="21" customHeight="1" spans="1:7">
      <c r="A58" s="20">
        <v>54</v>
      </c>
      <c r="B58" s="20" t="s">
        <v>934</v>
      </c>
      <c r="C58" s="45" t="s">
        <v>931</v>
      </c>
      <c r="D58" s="20">
        <v>6.08</v>
      </c>
      <c r="E58" s="20">
        <v>75</v>
      </c>
      <c r="F58" s="45">
        <f t="shared" si="0"/>
        <v>456</v>
      </c>
      <c r="G58" s="20"/>
    </row>
    <row r="59" s="47" customFormat="1" ht="21" customHeight="1" spans="1:7">
      <c r="A59" s="20">
        <v>55</v>
      </c>
      <c r="B59" s="20" t="s">
        <v>935</v>
      </c>
      <c r="C59" s="45" t="s">
        <v>931</v>
      </c>
      <c r="D59" s="20">
        <v>5.96</v>
      </c>
      <c r="E59" s="20">
        <v>75</v>
      </c>
      <c r="F59" s="45">
        <f t="shared" si="0"/>
        <v>447</v>
      </c>
      <c r="G59" s="20"/>
    </row>
    <row r="60" s="47" customFormat="1" ht="21" customHeight="1" spans="1:7">
      <c r="A60" s="20">
        <v>56</v>
      </c>
      <c r="B60" s="20" t="s">
        <v>936</v>
      </c>
      <c r="C60" s="45" t="s">
        <v>931</v>
      </c>
      <c r="D60" s="20">
        <v>1.8</v>
      </c>
      <c r="E60" s="20">
        <v>75</v>
      </c>
      <c r="F60" s="45">
        <f t="shared" si="0"/>
        <v>135</v>
      </c>
      <c r="G60" s="20"/>
    </row>
    <row r="61" s="47" customFormat="1" ht="21" customHeight="1" spans="1:7">
      <c r="A61" s="20">
        <v>57</v>
      </c>
      <c r="B61" s="20" t="s">
        <v>937</v>
      </c>
      <c r="C61" s="45" t="s">
        <v>931</v>
      </c>
      <c r="D61" s="20">
        <v>6.7</v>
      </c>
      <c r="E61" s="20">
        <v>75</v>
      </c>
      <c r="F61" s="45">
        <f t="shared" si="0"/>
        <v>502.5</v>
      </c>
      <c r="G61" s="20"/>
    </row>
    <row r="62" s="47" customFormat="1" ht="21" customHeight="1" spans="1:7">
      <c r="A62" s="20">
        <v>58</v>
      </c>
      <c r="B62" s="20" t="s">
        <v>938</v>
      </c>
      <c r="C62" s="45" t="s">
        <v>931</v>
      </c>
      <c r="D62" s="20">
        <v>4.1</v>
      </c>
      <c r="E62" s="20">
        <v>75</v>
      </c>
      <c r="F62" s="45">
        <f t="shared" si="0"/>
        <v>307.5</v>
      </c>
      <c r="G62" s="20"/>
    </row>
    <row r="63" s="47" customFormat="1" ht="21" customHeight="1" spans="1:7">
      <c r="A63" s="20">
        <v>59</v>
      </c>
      <c r="B63" s="20" t="s">
        <v>939</v>
      </c>
      <c r="C63" s="45" t="s">
        <v>931</v>
      </c>
      <c r="D63" s="20">
        <v>6.41</v>
      </c>
      <c r="E63" s="20">
        <v>75</v>
      </c>
      <c r="F63" s="45">
        <f t="shared" si="0"/>
        <v>480.75</v>
      </c>
      <c r="G63" s="20"/>
    </row>
    <row r="64" s="47" customFormat="1" ht="21" customHeight="1" spans="1:7">
      <c r="A64" s="20">
        <v>60</v>
      </c>
      <c r="B64" s="20" t="s">
        <v>940</v>
      </c>
      <c r="C64" s="45" t="s">
        <v>931</v>
      </c>
      <c r="D64" s="20">
        <v>9.2</v>
      </c>
      <c r="E64" s="20">
        <v>75</v>
      </c>
      <c r="F64" s="45">
        <f t="shared" si="0"/>
        <v>690</v>
      </c>
      <c r="G64" s="20"/>
    </row>
    <row r="65" s="47" customFormat="1" ht="21" customHeight="1" spans="1:7">
      <c r="A65" s="20">
        <v>61</v>
      </c>
      <c r="B65" s="20" t="s">
        <v>941</v>
      </c>
      <c r="C65" s="45" t="s">
        <v>931</v>
      </c>
      <c r="D65" s="20">
        <v>5.23</v>
      </c>
      <c r="E65" s="20">
        <v>75</v>
      </c>
      <c r="F65" s="45">
        <f t="shared" si="0"/>
        <v>392.25</v>
      </c>
      <c r="G65" s="20"/>
    </row>
    <row r="66" s="47" customFormat="1" ht="21" customHeight="1" spans="1:7">
      <c r="A66" s="20">
        <v>62</v>
      </c>
      <c r="B66" s="20" t="s">
        <v>942</v>
      </c>
      <c r="C66" s="45" t="s">
        <v>931</v>
      </c>
      <c r="D66" s="20">
        <v>4.28</v>
      </c>
      <c r="E66" s="20">
        <v>75</v>
      </c>
      <c r="F66" s="45">
        <f t="shared" si="0"/>
        <v>321</v>
      </c>
      <c r="G66" s="20"/>
    </row>
    <row r="67" s="47" customFormat="1" ht="21" customHeight="1" spans="1:7">
      <c r="A67" s="20">
        <v>63</v>
      </c>
      <c r="B67" s="20" t="s">
        <v>943</v>
      </c>
      <c r="C67" s="45" t="s">
        <v>931</v>
      </c>
      <c r="D67" s="20">
        <v>3.5</v>
      </c>
      <c r="E67" s="20">
        <v>75</v>
      </c>
      <c r="F67" s="45">
        <f t="shared" si="0"/>
        <v>262.5</v>
      </c>
      <c r="G67" s="20"/>
    </row>
    <row r="68" s="47" customFormat="1" ht="21" customHeight="1" spans="1:7">
      <c r="A68" s="20">
        <v>64</v>
      </c>
      <c r="B68" s="20" t="s">
        <v>944</v>
      </c>
      <c r="C68" s="45" t="s">
        <v>931</v>
      </c>
      <c r="D68" s="20">
        <v>3.32</v>
      </c>
      <c r="E68" s="20">
        <v>75</v>
      </c>
      <c r="F68" s="45">
        <f t="shared" si="0"/>
        <v>249</v>
      </c>
      <c r="G68" s="20"/>
    </row>
    <row r="69" s="47" customFormat="1" ht="21" customHeight="1" spans="1:7">
      <c r="A69" s="20">
        <v>65</v>
      </c>
      <c r="B69" s="20" t="s">
        <v>945</v>
      </c>
      <c r="C69" s="45" t="s">
        <v>931</v>
      </c>
      <c r="D69" s="20">
        <v>6.85</v>
      </c>
      <c r="E69" s="20">
        <v>75</v>
      </c>
      <c r="F69" s="45">
        <f t="shared" ref="F69:F132" si="1">D69*E69</f>
        <v>513.75</v>
      </c>
      <c r="G69" s="20"/>
    </row>
    <row r="70" s="47" customFormat="1" ht="21" customHeight="1" spans="1:7">
      <c r="A70" s="20">
        <v>66</v>
      </c>
      <c r="B70" s="20" t="s">
        <v>946</v>
      </c>
      <c r="C70" s="45" t="s">
        <v>931</v>
      </c>
      <c r="D70" s="20">
        <v>0.84</v>
      </c>
      <c r="E70" s="20">
        <v>75</v>
      </c>
      <c r="F70" s="45">
        <f t="shared" si="1"/>
        <v>63</v>
      </c>
      <c r="G70" s="20"/>
    </row>
    <row r="71" s="47" customFormat="1" ht="21" customHeight="1" spans="1:7">
      <c r="A71" s="20">
        <v>67</v>
      </c>
      <c r="B71" s="20" t="s">
        <v>947</v>
      </c>
      <c r="C71" s="45" t="s">
        <v>931</v>
      </c>
      <c r="D71" s="20">
        <v>2.81</v>
      </c>
      <c r="E71" s="20">
        <v>75</v>
      </c>
      <c r="F71" s="45">
        <f t="shared" si="1"/>
        <v>210.75</v>
      </c>
      <c r="G71" s="20"/>
    </row>
    <row r="72" s="47" customFormat="1" ht="21" customHeight="1" spans="1:7">
      <c r="A72" s="20">
        <v>68</v>
      </c>
      <c r="B72" s="20" t="s">
        <v>948</v>
      </c>
      <c r="C72" s="45" t="s">
        <v>931</v>
      </c>
      <c r="D72" s="20">
        <v>6.53</v>
      </c>
      <c r="E72" s="20">
        <v>75</v>
      </c>
      <c r="F72" s="45">
        <f t="shared" si="1"/>
        <v>489.75</v>
      </c>
      <c r="G72" s="20"/>
    </row>
    <row r="73" s="47" customFormat="1" ht="21" customHeight="1" spans="1:7">
      <c r="A73" s="20">
        <v>69</v>
      </c>
      <c r="B73" s="20" t="s">
        <v>949</v>
      </c>
      <c r="C73" s="45" t="s">
        <v>931</v>
      </c>
      <c r="D73" s="20">
        <v>5.89</v>
      </c>
      <c r="E73" s="20">
        <v>75</v>
      </c>
      <c r="F73" s="45">
        <f t="shared" si="1"/>
        <v>441.75</v>
      </c>
      <c r="G73" s="20"/>
    </row>
    <row r="74" s="47" customFormat="1" ht="21" customHeight="1" spans="1:7">
      <c r="A74" s="20">
        <v>70</v>
      </c>
      <c r="B74" s="20" t="s">
        <v>950</v>
      </c>
      <c r="C74" s="45" t="s">
        <v>931</v>
      </c>
      <c r="D74" s="20">
        <v>6.37</v>
      </c>
      <c r="E74" s="20">
        <v>75</v>
      </c>
      <c r="F74" s="45">
        <f t="shared" si="1"/>
        <v>477.75</v>
      </c>
      <c r="G74" s="20"/>
    </row>
    <row r="75" s="47" customFormat="1" ht="21" customHeight="1" spans="1:7">
      <c r="A75" s="20">
        <v>71</v>
      </c>
      <c r="B75" s="20" t="s">
        <v>951</v>
      </c>
      <c r="C75" s="45" t="s">
        <v>931</v>
      </c>
      <c r="D75" s="20">
        <v>7.11</v>
      </c>
      <c r="E75" s="20">
        <v>75</v>
      </c>
      <c r="F75" s="45">
        <f t="shared" si="1"/>
        <v>533.25</v>
      </c>
      <c r="G75" s="20"/>
    </row>
    <row r="76" s="47" customFormat="1" ht="21" customHeight="1" spans="1:7">
      <c r="A76" s="20">
        <v>72</v>
      </c>
      <c r="B76" s="20" t="s">
        <v>952</v>
      </c>
      <c r="C76" s="45" t="s">
        <v>931</v>
      </c>
      <c r="D76" s="20">
        <v>6.93</v>
      </c>
      <c r="E76" s="20">
        <v>75</v>
      </c>
      <c r="F76" s="45">
        <f t="shared" si="1"/>
        <v>519.75</v>
      </c>
      <c r="G76" s="20"/>
    </row>
    <row r="77" s="47" customFormat="1" ht="21" customHeight="1" spans="1:7">
      <c r="A77" s="20">
        <v>73</v>
      </c>
      <c r="B77" s="20" t="s">
        <v>953</v>
      </c>
      <c r="C77" s="45" t="s">
        <v>931</v>
      </c>
      <c r="D77" s="20">
        <v>7.54</v>
      </c>
      <c r="E77" s="20">
        <v>75</v>
      </c>
      <c r="F77" s="45">
        <f t="shared" si="1"/>
        <v>565.5</v>
      </c>
      <c r="G77" s="20"/>
    </row>
    <row r="78" s="47" customFormat="1" ht="21" customHeight="1" spans="1:7">
      <c r="A78" s="20">
        <v>74</v>
      </c>
      <c r="B78" s="20" t="s">
        <v>954</v>
      </c>
      <c r="C78" s="45" t="s">
        <v>931</v>
      </c>
      <c r="D78" s="20">
        <v>4.02</v>
      </c>
      <c r="E78" s="20">
        <v>75</v>
      </c>
      <c r="F78" s="45">
        <f t="shared" si="1"/>
        <v>301.5</v>
      </c>
      <c r="G78" s="20"/>
    </row>
    <row r="79" s="47" customFormat="1" ht="21" customHeight="1" spans="1:7">
      <c r="A79" s="20">
        <v>75</v>
      </c>
      <c r="B79" s="20" t="s">
        <v>955</v>
      </c>
      <c r="C79" s="45" t="s">
        <v>931</v>
      </c>
      <c r="D79" s="20">
        <v>5.54</v>
      </c>
      <c r="E79" s="20">
        <v>75</v>
      </c>
      <c r="F79" s="45">
        <f t="shared" si="1"/>
        <v>415.5</v>
      </c>
      <c r="G79" s="20"/>
    </row>
    <row r="80" s="47" customFormat="1" ht="21" customHeight="1" spans="1:7">
      <c r="A80" s="20">
        <v>76</v>
      </c>
      <c r="B80" s="20" t="s">
        <v>956</v>
      </c>
      <c r="C80" s="45" t="s">
        <v>931</v>
      </c>
      <c r="D80" s="20">
        <v>3.2</v>
      </c>
      <c r="E80" s="20">
        <v>75</v>
      </c>
      <c r="F80" s="45">
        <f t="shared" si="1"/>
        <v>240</v>
      </c>
      <c r="G80" s="20"/>
    </row>
    <row r="81" s="47" customFormat="1" ht="21" customHeight="1" spans="1:7">
      <c r="A81" s="20">
        <v>77</v>
      </c>
      <c r="B81" s="20" t="s">
        <v>957</v>
      </c>
      <c r="C81" s="45" t="s">
        <v>931</v>
      </c>
      <c r="D81" s="20">
        <v>5.89</v>
      </c>
      <c r="E81" s="20">
        <v>75</v>
      </c>
      <c r="F81" s="45">
        <f t="shared" si="1"/>
        <v>441.75</v>
      </c>
      <c r="G81" s="20"/>
    </row>
    <row r="82" s="47" customFormat="1" ht="21" customHeight="1" spans="1:7">
      <c r="A82" s="20">
        <v>78</v>
      </c>
      <c r="B82" s="20" t="s">
        <v>958</v>
      </c>
      <c r="C82" s="45" t="s">
        <v>931</v>
      </c>
      <c r="D82" s="20">
        <v>5.4</v>
      </c>
      <c r="E82" s="20">
        <v>75</v>
      </c>
      <c r="F82" s="45">
        <f t="shared" si="1"/>
        <v>405</v>
      </c>
      <c r="G82" s="20"/>
    </row>
    <row r="83" s="47" customFormat="1" ht="21" customHeight="1" spans="1:7">
      <c r="A83" s="20">
        <v>79</v>
      </c>
      <c r="B83" s="20" t="s">
        <v>959</v>
      </c>
      <c r="C83" s="45" t="s">
        <v>931</v>
      </c>
      <c r="D83" s="20">
        <v>5.53</v>
      </c>
      <c r="E83" s="20">
        <v>75</v>
      </c>
      <c r="F83" s="45">
        <f t="shared" si="1"/>
        <v>414.75</v>
      </c>
      <c r="G83" s="20"/>
    </row>
    <row r="84" s="47" customFormat="1" ht="21" customHeight="1" spans="1:7">
      <c r="A84" s="20">
        <v>80</v>
      </c>
      <c r="B84" s="20" t="s">
        <v>960</v>
      </c>
      <c r="C84" s="45" t="s">
        <v>931</v>
      </c>
      <c r="D84" s="20">
        <v>4.54</v>
      </c>
      <c r="E84" s="20">
        <v>75</v>
      </c>
      <c r="F84" s="45">
        <f t="shared" si="1"/>
        <v>340.5</v>
      </c>
      <c r="G84" s="20"/>
    </row>
    <row r="85" s="47" customFormat="1" ht="21" customHeight="1" spans="1:7">
      <c r="A85" s="20">
        <v>81</v>
      </c>
      <c r="B85" s="20" t="s">
        <v>961</v>
      </c>
      <c r="C85" s="45" t="s">
        <v>931</v>
      </c>
      <c r="D85" s="20">
        <v>2.14</v>
      </c>
      <c r="E85" s="20">
        <v>75</v>
      </c>
      <c r="F85" s="45">
        <f t="shared" si="1"/>
        <v>160.5</v>
      </c>
      <c r="G85" s="20"/>
    </row>
    <row r="86" s="47" customFormat="1" ht="21" customHeight="1" spans="1:7">
      <c r="A86" s="20">
        <v>82</v>
      </c>
      <c r="B86" s="20" t="s">
        <v>152</v>
      </c>
      <c r="C86" s="45" t="s">
        <v>931</v>
      </c>
      <c r="D86" s="20">
        <v>1.7</v>
      </c>
      <c r="E86" s="20">
        <v>75</v>
      </c>
      <c r="F86" s="45">
        <f t="shared" si="1"/>
        <v>127.5</v>
      </c>
      <c r="G86" s="20"/>
    </row>
    <row r="87" s="47" customFormat="1" ht="21" customHeight="1" spans="1:7">
      <c r="A87" s="20">
        <v>83</v>
      </c>
      <c r="B87" s="20" t="s">
        <v>962</v>
      </c>
      <c r="C87" s="45" t="s">
        <v>931</v>
      </c>
      <c r="D87" s="20">
        <v>5.8</v>
      </c>
      <c r="E87" s="20">
        <v>75</v>
      </c>
      <c r="F87" s="45">
        <f t="shared" si="1"/>
        <v>435</v>
      </c>
      <c r="G87" s="20"/>
    </row>
    <row r="88" s="47" customFormat="1" ht="21" customHeight="1" spans="1:7">
      <c r="A88" s="20">
        <v>84</v>
      </c>
      <c r="B88" s="20" t="s">
        <v>963</v>
      </c>
      <c r="C88" s="45" t="s">
        <v>931</v>
      </c>
      <c r="D88" s="20">
        <v>2.19</v>
      </c>
      <c r="E88" s="20">
        <v>75</v>
      </c>
      <c r="F88" s="45">
        <f t="shared" si="1"/>
        <v>164.25</v>
      </c>
      <c r="G88" s="20"/>
    </row>
    <row r="89" s="47" customFormat="1" ht="21" customHeight="1" spans="1:7">
      <c r="A89" s="20">
        <v>85</v>
      </c>
      <c r="B89" s="20" t="s">
        <v>964</v>
      </c>
      <c r="C89" s="45" t="s">
        <v>931</v>
      </c>
      <c r="D89" s="20">
        <v>3.92</v>
      </c>
      <c r="E89" s="20">
        <v>75</v>
      </c>
      <c r="F89" s="45">
        <f t="shared" si="1"/>
        <v>294</v>
      </c>
      <c r="G89" s="20"/>
    </row>
    <row r="90" s="47" customFormat="1" ht="21" customHeight="1" spans="1:7">
      <c r="A90" s="20">
        <v>86</v>
      </c>
      <c r="B90" s="20" t="s">
        <v>965</v>
      </c>
      <c r="C90" s="45" t="s">
        <v>931</v>
      </c>
      <c r="D90" s="20">
        <v>4.78</v>
      </c>
      <c r="E90" s="20">
        <v>75</v>
      </c>
      <c r="F90" s="45">
        <f t="shared" si="1"/>
        <v>358.5</v>
      </c>
      <c r="G90" s="20"/>
    </row>
    <row r="91" s="47" customFormat="1" ht="21" customHeight="1" spans="1:7">
      <c r="A91" s="20">
        <v>87</v>
      </c>
      <c r="B91" s="20" t="s">
        <v>966</v>
      </c>
      <c r="C91" s="45" t="s">
        <v>931</v>
      </c>
      <c r="D91" s="20">
        <v>3.9</v>
      </c>
      <c r="E91" s="20">
        <v>75</v>
      </c>
      <c r="F91" s="45">
        <f t="shared" si="1"/>
        <v>292.5</v>
      </c>
      <c r="G91" s="20"/>
    </row>
    <row r="92" s="47" customFormat="1" ht="21" customHeight="1" spans="1:7">
      <c r="A92" s="20">
        <v>88</v>
      </c>
      <c r="B92" s="20" t="s">
        <v>967</v>
      </c>
      <c r="C92" s="45" t="s">
        <v>931</v>
      </c>
      <c r="D92" s="20">
        <v>2.3</v>
      </c>
      <c r="E92" s="20">
        <v>75</v>
      </c>
      <c r="F92" s="45">
        <f t="shared" si="1"/>
        <v>172.5</v>
      </c>
      <c r="G92" s="20"/>
    </row>
    <row r="93" s="47" customFormat="1" ht="21" customHeight="1" spans="1:7">
      <c r="A93" s="20">
        <v>89</v>
      </c>
      <c r="B93" s="20" t="s">
        <v>968</v>
      </c>
      <c r="C93" s="45" t="s">
        <v>931</v>
      </c>
      <c r="D93" s="20">
        <v>10.52</v>
      </c>
      <c r="E93" s="20">
        <v>75</v>
      </c>
      <c r="F93" s="45">
        <f t="shared" si="1"/>
        <v>789</v>
      </c>
      <c r="G93" s="20"/>
    </row>
    <row r="94" s="47" customFormat="1" ht="21" customHeight="1" spans="1:7">
      <c r="A94" s="20">
        <v>90</v>
      </c>
      <c r="B94" s="20" t="s">
        <v>969</v>
      </c>
      <c r="C94" s="45" t="s">
        <v>931</v>
      </c>
      <c r="D94" s="20">
        <v>4.85</v>
      </c>
      <c r="E94" s="20">
        <v>75</v>
      </c>
      <c r="F94" s="45">
        <f t="shared" si="1"/>
        <v>363.75</v>
      </c>
      <c r="G94" s="20"/>
    </row>
    <row r="95" s="47" customFormat="1" ht="21" customHeight="1" spans="1:7">
      <c r="A95" s="20">
        <v>91</v>
      </c>
      <c r="B95" s="20" t="s">
        <v>970</v>
      </c>
      <c r="C95" s="45" t="s">
        <v>931</v>
      </c>
      <c r="D95" s="20">
        <v>5.06</v>
      </c>
      <c r="E95" s="20">
        <v>75</v>
      </c>
      <c r="F95" s="45">
        <f t="shared" si="1"/>
        <v>379.5</v>
      </c>
      <c r="G95" s="20"/>
    </row>
    <row r="96" s="47" customFormat="1" ht="21" customHeight="1" spans="1:7">
      <c r="A96" s="20">
        <v>92</v>
      </c>
      <c r="B96" s="20" t="s">
        <v>971</v>
      </c>
      <c r="C96" s="45" t="s">
        <v>931</v>
      </c>
      <c r="D96" s="20">
        <v>2.61</v>
      </c>
      <c r="E96" s="20">
        <v>75</v>
      </c>
      <c r="F96" s="45">
        <f t="shared" si="1"/>
        <v>195.75</v>
      </c>
      <c r="G96" s="20"/>
    </row>
    <row r="97" s="47" customFormat="1" ht="21" customHeight="1" spans="1:7">
      <c r="A97" s="20">
        <v>93</v>
      </c>
      <c r="B97" s="20" t="s">
        <v>972</v>
      </c>
      <c r="C97" s="45" t="s">
        <v>931</v>
      </c>
      <c r="D97" s="20">
        <v>1.89</v>
      </c>
      <c r="E97" s="20">
        <v>75</v>
      </c>
      <c r="F97" s="45">
        <f t="shared" si="1"/>
        <v>141.75</v>
      </c>
      <c r="G97" s="20"/>
    </row>
    <row r="98" s="47" customFormat="1" ht="21" customHeight="1" spans="1:7">
      <c r="A98" s="20">
        <v>94</v>
      </c>
      <c r="B98" s="20" t="s">
        <v>973</v>
      </c>
      <c r="C98" s="45" t="s">
        <v>931</v>
      </c>
      <c r="D98" s="20">
        <v>4.77</v>
      </c>
      <c r="E98" s="20">
        <v>75</v>
      </c>
      <c r="F98" s="45">
        <f t="shared" si="1"/>
        <v>357.75</v>
      </c>
      <c r="G98" s="20"/>
    </row>
    <row r="99" s="47" customFormat="1" ht="21" customHeight="1" spans="1:7">
      <c r="A99" s="20">
        <v>95</v>
      </c>
      <c r="B99" s="20" t="s">
        <v>974</v>
      </c>
      <c r="C99" s="45" t="s">
        <v>931</v>
      </c>
      <c r="D99" s="20">
        <v>7.45</v>
      </c>
      <c r="E99" s="20">
        <v>75</v>
      </c>
      <c r="F99" s="45">
        <f t="shared" si="1"/>
        <v>558.75</v>
      </c>
      <c r="G99" s="20"/>
    </row>
    <row r="100" s="47" customFormat="1" ht="21" customHeight="1" spans="1:7">
      <c r="A100" s="20">
        <v>96</v>
      </c>
      <c r="B100" s="20" t="s">
        <v>975</v>
      </c>
      <c r="C100" s="45" t="s">
        <v>931</v>
      </c>
      <c r="D100" s="20">
        <v>1.32</v>
      </c>
      <c r="E100" s="20">
        <v>75</v>
      </c>
      <c r="F100" s="45">
        <f t="shared" si="1"/>
        <v>99</v>
      </c>
      <c r="G100" s="20"/>
    </row>
    <row r="101" s="47" customFormat="1" ht="21" customHeight="1" spans="1:7">
      <c r="A101" s="20">
        <v>97</v>
      </c>
      <c r="B101" s="20" t="s">
        <v>976</v>
      </c>
      <c r="C101" s="45" t="s">
        <v>931</v>
      </c>
      <c r="D101" s="20">
        <v>3.51</v>
      </c>
      <c r="E101" s="20">
        <v>75</v>
      </c>
      <c r="F101" s="45">
        <f t="shared" si="1"/>
        <v>263.25</v>
      </c>
      <c r="G101" s="20"/>
    </row>
    <row r="102" s="47" customFormat="1" ht="21" customHeight="1" spans="1:7">
      <c r="A102" s="20">
        <v>98</v>
      </c>
      <c r="B102" s="20" t="s">
        <v>977</v>
      </c>
      <c r="C102" s="45" t="s">
        <v>931</v>
      </c>
      <c r="D102" s="20">
        <v>5.3</v>
      </c>
      <c r="E102" s="20">
        <v>75</v>
      </c>
      <c r="F102" s="45">
        <f t="shared" si="1"/>
        <v>397.5</v>
      </c>
      <c r="G102" s="20"/>
    </row>
    <row r="103" s="47" customFormat="1" ht="21" customHeight="1" spans="1:7">
      <c r="A103" s="20">
        <v>99</v>
      </c>
      <c r="B103" s="20" t="s">
        <v>978</v>
      </c>
      <c r="C103" s="45" t="s">
        <v>931</v>
      </c>
      <c r="D103" s="20">
        <v>3.77</v>
      </c>
      <c r="E103" s="20">
        <v>75</v>
      </c>
      <c r="F103" s="45">
        <f t="shared" si="1"/>
        <v>282.75</v>
      </c>
      <c r="G103" s="20"/>
    </row>
    <row r="104" s="47" customFormat="1" ht="21" customHeight="1" spans="1:7">
      <c r="A104" s="20">
        <v>100</v>
      </c>
      <c r="B104" s="20" t="s">
        <v>979</v>
      </c>
      <c r="C104" s="45" t="s">
        <v>931</v>
      </c>
      <c r="D104" s="20">
        <v>4.41</v>
      </c>
      <c r="E104" s="20">
        <v>75</v>
      </c>
      <c r="F104" s="45">
        <f t="shared" si="1"/>
        <v>330.75</v>
      </c>
      <c r="G104" s="20"/>
    </row>
    <row r="105" s="47" customFormat="1" ht="21" customHeight="1" spans="1:7">
      <c r="A105" s="20">
        <v>101</v>
      </c>
      <c r="B105" s="20" t="s">
        <v>980</v>
      </c>
      <c r="C105" s="45" t="s">
        <v>931</v>
      </c>
      <c r="D105" s="20">
        <v>2.24</v>
      </c>
      <c r="E105" s="20">
        <v>75</v>
      </c>
      <c r="F105" s="45">
        <f t="shared" si="1"/>
        <v>168</v>
      </c>
      <c r="G105" s="20"/>
    </row>
    <row r="106" s="47" customFormat="1" ht="21" customHeight="1" spans="1:7">
      <c r="A106" s="20">
        <v>102</v>
      </c>
      <c r="B106" s="20" t="s">
        <v>981</v>
      </c>
      <c r="C106" s="45" t="s">
        <v>931</v>
      </c>
      <c r="D106" s="20">
        <v>4.36</v>
      </c>
      <c r="E106" s="20">
        <v>75</v>
      </c>
      <c r="F106" s="45">
        <f t="shared" si="1"/>
        <v>327</v>
      </c>
      <c r="G106" s="20"/>
    </row>
    <row r="107" s="47" customFormat="1" ht="21" customHeight="1" spans="1:7">
      <c r="A107" s="20">
        <v>103</v>
      </c>
      <c r="B107" s="20" t="s">
        <v>982</v>
      </c>
      <c r="C107" s="45" t="s">
        <v>931</v>
      </c>
      <c r="D107" s="20">
        <v>4.79</v>
      </c>
      <c r="E107" s="20">
        <v>75</v>
      </c>
      <c r="F107" s="45">
        <f t="shared" si="1"/>
        <v>359.25</v>
      </c>
      <c r="G107" s="20"/>
    </row>
    <row r="108" s="47" customFormat="1" ht="21" customHeight="1" spans="1:7">
      <c r="A108" s="20">
        <v>104</v>
      </c>
      <c r="B108" s="20" t="s">
        <v>983</v>
      </c>
      <c r="C108" s="45" t="s">
        <v>931</v>
      </c>
      <c r="D108" s="20">
        <v>9.4</v>
      </c>
      <c r="E108" s="20">
        <v>75</v>
      </c>
      <c r="F108" s="45">
        <f t="shared" si="1"/>
        <v>705</v>
      </c>
      <c r="G108" s="20"/>
    </row>
    <row r="109" s="47" customFormat="1" ht="21" customHeight="1" spans="1:7">
      <c r="A109" s="20">
        <v>105</v>
      </c>
      <c r="B109" s="20" t="s">
        <v>984</v>
      </c>
      <c r="C109" s="45" t="s">
        <v>931</v>
      </c>
      <c r="D109" s="20">
        <v>3.27</v>
      </c>
      <c r="E109" s="20">
        <v>75</v>
      </c>
      <c r="F109" s="45">
        <f t="shared" si="1"/>
        <v>245.25</v>
      </c>
      <c r="G109" s="20"/>
    </row>
    <row r="110" s="47" customFormat="1" ht="21" customHeight="1" spans="1:7">
      <c r="A110" s="20">
        <v>106</v>
      </c>
      <c r="B110" s="20" t="s">
        <v>985</v>
      </c>
      <c r="C110" s="45" t="s">
        <v>931</v>
      </c>
      <c r="D110" s="20">
        <v>6.51</v>
      </c>
      <c r="E110" s="20">
        <v>75</v>
      </c>
      <c r="F110" s="45">
        <f t="shared" si="1"/>
        <v>488.25</v>
      </c>
      <c r="G110" s="20"/>
    </row>
    <row r="111" s="47" customFormat="1" ht="21" customHeight="1" spans="1:7">
      <c r="A111" s="20">
        <v>107</v>
      </c>
      <c r="B111" s="20" t="s">
        <v>986</v>
      </c>
      <c r="C111" s="45" t="s">
        <v>931</v>
      </c>
      <c r="D111" s="20">
        <v>4.62</v>
      </c>
      <c r="E111" s="20">
        <v>75</v>
      </c>
      <c r="F111" s="45">
        <f t="shared" si="1"/>
        <v>346.5</v>
      </c>
      <c r="G111" s="20"/>
    </row>
    <row r="112" s="47" customFormat="1" ht="21" customHeight="1" spans="1:7">
      <c r="A112" s="20">
        <v>108</v>
      </c>
      <c r="B112" s="20" t="s">
        <v>987</v>
      </c>
      <c r="C112" s="45" t="s">
        <v>931</v>
      </c>
      <c r="D112" s="20">
        <v>6.87</v>
      </c>
      <c r="E112" s="20">
        <v>75</v>
      </c>
      <c r="F112" s="45">
        <f t="shared" si="1"/>
        <v>515.25</v>
      </c>
      <c r="G112" s="20"/>
    </row>
    <row r="113" s="47" customFormat="1" ht="21" customHeight="1" spans="1:7">
      <c r="A113" s="20">
        <v>109</v>
      </c>
      <c r="B113" s="20" t="s">
        <v>988</v>
      </c>
      <c r="C113" s="45" t="s">
        <v>931</v>
      </c>
      <c r="D113" s="20">
        <v>6.49</v>
      </c>
      <c r="E113" s="20">
        <v>75</v>
      </c>
      <c r="F113" s="45">
        <f t="shared" si="1"/>
        <v>486.75</v>
      </c>
      <c r="G113" s="20"/>
    </row>
    <row r="114" s="47" customFormat="1" ht="21" customHeight="1" spans="1:7">
      <c r="A114" s="20">
        <v>110</v>
      </c>
      <c r="B114" s="20" t="s">
        <v>989</v>
      </c>
      <c r="C114" s="45" t="s">
        <v>931</v>
      </c>
      <c r="D114" s="20">
        <v>6.27</v>
      </c>
      <c r="E114" s="20">
        <v>75</v>
      </c>
      <c r="F114" s="45">
        <f t="shared" si="1"/>
        <v>470.25</v>
      </c>
      <c r="G114" s="20"/>
    </row>
    <row r="115" s="47" customFormat="1" ht="21" customHeight="1" spans="1:7">
      <c r="A115" s="20">
        <v>111</v>
      </c>
      <c r="B115" s="20" t="s">
        <v>990</v>
      </c>
      <c r="C115" s="45" t="s">
        <v>931</v>
      </c>
      <c r="D115" s="20">
        <v>2.18</v>
      </c>
      <c r="E115" s="20">
        <v>75</v>
      </c>
      <c r="F115" s="45">
        <f t="shared" si="1"/>
        <v>163.5</v>
      </c>
      <c r="G115" s="20"/>
    </row>
    <row r="116" s="47" customFormat="1" ht="21" customHeight="1" spans="1:7">
      <c r="A116" s="20">
        <v>112</v>
      </c>
      <c r="B116" s="20" t="s">
        <v>991</v>
      </c>
      <c r="C116" s="45" t="s">
        <v>931</v>
      </c>
      <c r="D116" s="20">
        <v>2.43</v>
      </c>
      <c r="E116" s="20">
        <v>75</v>
      </c>
      <c r="F116" s="45">
        <f t="shared" si="1"/>
        <v>182.25</v>
      </c>
      <c r="G116" s="20"/>
    </row>
    <row r="117" s="47" customFormat="1" ht="21" customHeight="1" spans="1:7">
      <c r="A117" s="20">
        <v>113</v>
      </c>
      <c r="B117" s="20" t="s">
        <v>992</v>
      </c>
      <c r="C117" s="45" t="s">
        <v>931</v>
      </c>
      <c r="D117" s="20">
        <v>5.38</v>
      </c>
      <c r="E117" s="20">
        <v>75</v>
      </c>
      <c r="F117" s="45">
        <f t="shared" si="1"/>
        <v>403.5</v>
      </c>
      <c r="G117" s="20"/>
    </row>
    <row r="118" s="47" customFormat="1" ht="21" customHeight="1" spans="1:7">
      <c r="A118" s="20">
        <v>114</v>
      </c>
      <c r="B118" s="20" t="s">
        <v>993</v>
      </c>
      <c r="C118" s="45" t="s">
        <v>931</v>
      </c>
      <c r="D118" s="20">
        <v>2.96</v>
      </c>
      <c r="E118" s="20">
        <v>75</v>
      </c>
      <c r="F118" s="45">
        <f t="shared" si="1"/>
        <v>222</v>
      </c>
      <c r="G118" s="20"/>
    </row>
    <row r="119" s="47" customFormat="1" ht="21" customHeight="1" spans="1:7">
      <c r="A119" s="20">
        <v>115</v>
      </c>
      <c r="B119" s="20" t="s">
        <v>994</v>
      </c>
      <c r="C119" s="45" t="s">
        <v>931</v>
      </c>
      <c r="D119" s="20">
        <v>8.48</v>
      </c>
      <c r="E119" s="20">
        <v>75</v>
      </c>
      <c r="F119" s="45">
        <f t="shared" si="1"/>
        <v>636</v>
      </c>
      <c r="G119" s="20"/>
    </row>
    <row r="120" s="47" customFormat="1" ht="21" customHeight="1" spans="1:7">
      <c r="A120" s="20">
        <v>116</v>
      </c>
      <c r="B120" s="20" t="s">
        <v>995</v>
      </c>
      <c r="C120" s="45" t="s">
        <v>931</v>
      </c>
      <c r="D120" s="20">
        <v>4.58</v>
      </c>
      <c r="E120" s="20">
        <v>75</v>
      </c>
      <c r="F120" s="45">
        <f t="shared" si="1"/>
        <v>343.5</v>
      </c>
      <c r="G120" s="20"/>
    </row>
    <row r="121" s="47" customFormat="1" ht="21" customHeight="1" spans="1:7">
      <c r="A121" s="20">
        <v>117</v>
      </c>
      <c r="B121" s="20" t="s">
        <v>996</v>
      </c>
      <c r="C121" s="45" t="s">
        <v>931</v>
      </c>
      <c r="D121" s="20">
        <v>3.29</v>
      </c>
      <c r="E121" s="20">
        <v>75</v>
      </c>
      <c r="F121" s="45">
        <f t="shared" si="1"/>
        <v>246.75</v>
      </c>
      <c r="G121" s="20"/>
    </row>
    <row r="122" s="47" customFormat="1" ht="21" customHeight="1" spans="1:7">
      <c r="A122" s="20">
        <v>118</v>
      </c>
      <c r="B122" s="20" t="s">
        <v>997</v>
      </c>
      <c r="C122" s="45" t="s">
        <v>931</v>
      </c>
      <c r="D122" s="20">
        <v>7.96</v>
      </c>
      <c r="E122" s="20">
        <v>75</v>
      </c>
      <c r="F122" s="45">
        <f t="shared" si="1"/>
        <v>597</v>
      </c>
      <c r="G122" s="20"/>
    </row>
    <row r="123" s="47" customFormat="1" ht="21" customHeight="1" spans="1:7">
      <c r="A123" s="20">
        <v>119</v>
      </c>
      <c r="B123" s="20" t="s">
        <v>998</v>
      </c>
      <c r="C123" s="45" t="s">
        <v>931</v>
      </c>
      <c r="D123" s="20">
        <v>1.09</v>
      </c>
      <c r="E123" s="20">
        <v>75</v>
      </c>
      <c r="F123" s="45">
        <f t="shared" si="1"/>
        <v>81.75</v>
      </c>
      <c r="G123" s="20"/>
    </row>
    <row r="124" s="47" customFormat="1" ht="21" customHeight="1" spans="1:7">
      <c r="A124" s="20">
        <v>120</v>
      </c>
      <c r="B124" s="20" t="s">
        <v>999</v>
      </c>
      <c r="C124" s="45" t="s">
        <v>931</v>
      </c>
      <c r="D124" s="20">
        <v>1.51</v>
      </c>
      <c r="E124" s="20">
        <v>75</v>
      </c>
      <c r="F124" s="45">
        <f t="shared" si="1"/>
        <v>113.25</v>
      </c>
      <c r="G124" s="20"/>
    </row>
    <row r="125" s="47" customFormat="1" ht="21" customHeight="1" spans="1:7">
      <c r="A125" s="20">
        <v>121</v>
      </c>
      <c r="B125" s="20" t="s">
        <v>1000</v>
      </c>
      <c r="C125" s="45" t="s">
        <v>931</v>
      </c>
      <c r="D125" s="20">
        <v>6.6</v>
      </c>
      <c r="E125" s="20">
        <v>75</v>
      </c>
      <c r="F125" s="45">
        <f t="shared" si="1"/>
        <v>495</v>
      </c>
      <c r="G125" s="20"/>
    </row>
    <row r="126" s="47" customFormat="1" ht="21" customHeight="1" spans="1:7">
      <c r="A126" s="20">
        <v>122</v>
      </c>
      <c r="B126" s="20" t="s">
        <v>1001</v>
      </c>
      <c r="C126" s="45" t="s">
        <v>931</v>
      </c>
      <c r="D126" s="20">
        <v>8</v>
      </c>
      <c r="E126" s="20">
        <v>75</v>
      </c>
      <c r="F126" s="45">
        <f t="shared" si="1"/>
        <v>600</v>
      </c>
      <c r="G126" s="20"/>
    </row>
    <row r="127" s="47" customFormat="1" ht="21" customHeight="1" spans="1:7">
      <c r="A127" s="20">
        <v>123</v>
      </c>
      <c r="B127" s="20" t="s">
        <v>1002</v>
      </c>
      <c r="C127" s="45" t="s">
        <v>1003</v>
      </c>
      <c r="D127" s="20">
        <v>0.97</v>
      </c>
      <c r="E127" s="20">
        <v>75</v>
      </c>
      <c r="F127" s="45">
        <f t="shared" si="1"/>
        <v>72.75</v>
      </c>
      <c r="G127" s="20"/>
    </row>
    <row r="128" s="47" customFormat="1" ht="21" customHeight="1" spans="1:7">
      <c r="A128" s="20">
        <v>124</v>
      </c>
      <c r="B128" s="20" t="s">
        <v>1004</v>
      </c>
      <c r="C128" s="45" t="s">
        <v>1003</v>
      </c>
      <c r="D128" s="20">
        <v>1.96</v>
      </c>
      <c r="E128" s="20">
        <v>75</v>
      </c>
      <c r="F128" s="45">
        <f t="shared" si="1"/>
        <v>147</v>
      </c>
      <c r="G128" s="20"/>
    </row>
    <row r="129" s="47" customFormat="1" ht="21" customHeight="1" spans="1:7">
      <c r="A129" s="20">
        <v>125</v>
      </c>
      <c r="B129" s="20" t="s">
        <v>1005</v>
      </c>
      <c r="C129" s="45" t="s">
        <v>1003</v>
      </c>
      <c r="D129" s="20">
        <v>2.31</v>
      </c>
      <c r="E129" s="20">
        <v>75</v>
      </c>
      <c r="F129" s="45">
        <f t="shared" si="1"/>
        <v>173.25</v>
      </c>
      <c r="G129" s="20"/>
    </row>
    <row r="130" s="47" customFormat="1" ht="21" customHeight="1" spans="1:7">
      <c r="A130" s="20">
        <v>126</v>
      </c>
      <c r="B130" s="20" t="s">
        <v>1006</v>
      </c>
      <c r="C130" s="45" t="s">
        <v>1003</v>
      </c>
      <c r="D130" s="20">
        <v>0.0300000000000002</v>
      </c>
      <c r="E130" s="20">
        <v>75</v>
      </c>
      <c r="F130" s="45">
        <f t="shared" si="1"/>
        <v>2.25000000000001</v>
      </c>
      <c r="G130" s="20"/>
    </row>
    <row r="131" s="47" customFormat="1" ht="21" customHeight="1" spans="1:7">
      <c r="A131" s="20">
        <v>127</v>
      </c>
      <c r="B131" s="20" t="s">
        <v>1007</v>
      </c>
      <c r="C131" s="45" t="s">
        <v>1003</v>
      </c>
      <c r="D131" s="20">
        <v>1.99</v>
      </c>
      <c r="E131" s="20">
        <v>75</v>
      </c>
      <c r="F131" s="45">
        <f t="shared" si="1"/>
        <v>149.25</v>
      </c>
      <c r="G131" s="20"/>
    </row>
    <row r="132" s="47" customFormat="1" ht="21" customHeight="1" spans="1:7">
      <c r="A132" s="20">
        <v>128</v>
      </c>
      <c r="B132" s="20" t="s">
        <v>1008</v>
      </c>
      <c r="C132" s="45" t="s">
        <v>1003</v>
      </c>
      <c r="D132" s="20">
        <v>2.21</v>
      </c>
      <c r="E132" s="20">
        <v>75</v>
      </c>
      <c r="F132" s="45">
        <f t="shared" si="1"/>
        <v>165.75</v>
      </c>
      <c r="G132" s="20"/>
    </row>
    <row r="133" s="47" customFormat="1" ht="21" customHeight="1" spans="1:7">
      <c r="A133" s="20">
        <v>129</v>
      </c>
      <c r="B133" s="20" t="s">
        <v>1009</v>
      </c>
      <c r="C133" s="45" t="s">
        <v>1003</v>
      </c>
      <c r="D133" s="20">
        <v>2.26</v>
      </c>
      <c r="E133" s="20">
        <v>75</v>
      </c>
      <c r="F133" s="45">
        <f t="shared" ref="F133:F196" si="2">D133*E133</f>
        <v>169.5</v>
      </c>
      <c r="G133" s="20"/>
    </row>
    <row r="134" s="47" customFormat="1" ht="21" customHeight="1" spans="1:7">
      <c r="A134" s="20">
        <v>130</v>
      </c>
      <c r="B134" s="20" t="s">
        <v>1010</v>
      </c>
      <c r="C134" s="45" t="s">
        <v>1003</v>
      </c>
      <c r="D134" s="20">
        <v>2.07</v>
      </c>
      <c r="E134" s="20">
        <v>75</v>
      </c>
      <c r="F134" s="45">
        <f t="shared" si="2"/>
        <v>155.25</v>
      </c>
      <c r="G134" s="20"/>
    </row>
    <row r="135" s="47" customFormat="1" ht="21" customHeight="1" spans="1:7">
      <c r="A135" s="20">
        <v>131</v>
      </c>
      <c r="B135" s="20" t="s">
        <v>1011</v>
      </c>
      <c r="C135" s="45" t="s">
        <v>1003</v>
      </c>
      <c r="D135" s="20">
        <v>0.5</v>
      </c>
      <c r="E135" s="20">
        <v>75</v>
      </c>
      <c r="F135" s="45">
        <f t="shared" si="2"/>
        <v>37.5</v>
      </c>
      <c r="G135" s="20"/>
    </row>
    <row r="136" s="47" customFormat="1" ht="21" customHeight="1" spans="1:7">
      <c r="A136" s="20">
        <v>132</v>
      </c>
      <c r="B136" s="20" t="s">
        <v>1012</v>
      </c>
      <c r="C136" s="45" t="s">
        <v>1003</v>
      </c>
      <c r="D136" s="20">
        <v>3.25</v>
      </c>
      <c r="E136" s="20">
        <v>75</v>
      </c>
      <c r="F136" s="45">
        <f t="shared" si="2"/>
        <v>243.75</v>
      </c>
      <c r="G136" s="20"/>
    </row>
    <row r="137" s="47" customFormat="1" ht="21" customHeight="1" spans="1:7">
      <c r="A137" s="20">
        <v>133</v>
      </c>
      <c r="B137" s="20" t="s">
        <v>1013</v>
      </c>
      <c r="C137" s="45" t="s">
        <v>1003</v>
      </c>
      <c r="D137" s="20">
        <v>1.63</v>
      </c>
      <c r="E137" s="20">
        <v>75</v>
      </c>
      <c r="F137" s="45">
        <f t="shared" si="2"/>
        <v>122.25</v>
      </c>
      <c r="G137" s="20"/>
    </row>
    <row r="138" s="47" customFormat="1" ht="21" customHeight="1" spans="1:7">
      <c r="A138" s="20">
        <v>134</v>
      </c>
      <c r="B138" s="20" t="s">
        <v>1014</v>
      </c>
      <c r="C138" s="45" t="s">
        <v>1003</v>
      </c>
      <c r="D138" s="20">
        <v>1.49</v>
      </c>
      <c r="E138" s="20">
        <v>75</v>
      </c>
      <c r="F138" s="45">
        <f t="shared" si="2"/>
        <v>111.75</v>
      </c>
      <c r="G138" s="20"/>
    </row>
    <row r="139" s="47" customFormat="1" ht="21" customHeight="1" spans="1:7">
      <c r="A139" s="20">
        <v>135</v>
      </c>
      <c r="B139" s="20" t="s">
        <v>1015</v>
      </c>
      <c r="C139" s="45" t="s">
        <v>1003</v>
      </c>
      <c r="D139" s="20">
        <v>1.38</v>
      </c>
      <c r="E139" s="20">
        <v>75</v>
      </c>
      <c r="F139" s="45">
        <f t="shared" si="2"/>
        <v>103.5</v>
      </c>
      <c r="G139" s="20"/>
    </row>
    <row r="140" s="47" customFormat="1" ht="21" customHeight="1" spans="1:7">
      <c r="A140" s="20">
        <v>136</v>
      </c>
      <c r="B140" s="20" t="s">
        <v>1016</v>
      </c>
      <c r="C140" s="45" t="s">
        <v>1003</v>
      </c>
      <c r="D140" s="20">
        <v>0.51</v>
      </c>
      <c r="E140" s="20">
        <v>75</v>
      </c>
      <c r="F140" s="45">
        <f t="shared" si="2"/>
        <v>38.25</v>
      </c>
      <c r="G140" s="20"/>
    </row>
    <row r="141" s="47" customFormat="1" ht="21" customHeight="1" spans="1:7">
      <c r="A141" s="20">
        <v>137</v>
      </c>
      <c r="B141" s="20" t="s">
        <v>1017</v>
      </c>
      <c r="C141" s="45" t="s">
        <v>1003</v>
      </c>
      <c r="D141" s="20">
        <v>1.24</v>
      </c>
      <c r="E141" s="20">
        <v>75</v>
      </c>
      <c r="F141" s="45">
        <f t="shared" si="2"/>
        <v>93</v>
      </c>
      <c r="G141" s="20"/>
    </row>
    <row r="142" s="47" customFormat="1" ht="21" customHeight="1" spans="1:7">
      <c r="A142" s="20">
        <v>138</v>
      </c>
      <c r="B142" s="20" t="s">
        <v>1018</v>
      </c>
      <c r="C142" s="45" t="s">
        <v>1003</v>
      </c>
      <c r="D142" s="20">
        <v>0.75</v>
      </c>
      <c r="E142" s="20">
        <v>75</v>
      </c>
      <c r="F142" s="45">
        <f t="shared" si="2"/>
        <v>56.25</v>
      </c>
      <c r="G142" s="20"/>
    </row>
    <row r="143" s="47" customFormat="1" ht="21" customHeight="1" spans="1:7">
      <c r="A143" s="20">
        <v>139</v>
      </c>
      <c r="B143" s="20" t="s">
        <v>1019</v>
      </c>
      <c r="C143" s="45" t="s">
        <v>1003</v>
      </c>
      <c r="D143" s="20">
        <v>2.93</v>
      </c>
      <c r="E143" s="20">
        <v>75</v>
      </c>
      <c r="F143" s="45">
        <f t="shared" si="2"/>
        <v>219.75</v>
      </c>
      <c r="G143" s="20"/>
    </row>
    <row r="144" s="47" customFormat="1" ht="21" customHeight="1" spans="1:7">
      <c r="A144" s="20">
        <v>140</v>
      </c>
      <c r="B144" s="20" t="s">
        <v>1020</v>
      </c>
      <c r="C144" s="45" t="s">
        <v>1003</v>
      </c>
      <c r="D144" s="20">
        <v>1.47</v>
      </c>
      <c r="E144" s="20">
        <v>75</v>
      </c>
      <c r="F144" s="45">
        <f t="shared" si="2"/>
        <v>110.25</v>
      </c>
      <c r="G144" s="20"/>
    </row>
    <row r="145" s="47" customFormat="1" ht="21" customHeight="1" spans="1:7">
      <c r="A145" s="20">
        <v>141</v>
      </c>
      <c r="B145" s="20" t="s">
        <v>1021</v>
      </c>
      <c r="C145" s="45" t="s">
        <v>1003</v>
      </c>
      <c r="D145" s="20">
        <v>0.65</v>
      </c>
      <c r="E145" s="20">
        <v>75</v>
      </c>
      <c r="F145" s="45">
        <f t="shared" si="2"/>
        <v>48.75</v>
      </c>
      <c r="G145" s="20"/>
    </row>
    <row r="146" s="47" customFormat="1" ht="21" customHeight="1" spans="1:7">
      <c r="A146" s="20">
        <v>142</v>
      </c>
      <c r="B146" s="20" t="s">
        <v>1022</v>
      </c>
      <c r="C146" s="45" t="s">
        <v>1003</v>
      </c>
      <c r="D146" s="20">
        <v>0.21</v>
      </c>
      <c r="E146" s="20">
        <v>75</v>
      </c>
      <c r="F146" s="45">
        <f t="shared" si="2"/>
        <v>15.75</v>
      </c>
      <c r="G146" s="20"/>
    </row>
    <row r="147" s="47" customFormat="1" ht="21" customHeight="1" spans="1:7">
      <c r="A147" s="20">
        <v>143</v>
      </c>
      <c r="B147" s="20" t="s">
        <v>1023</v>
      </c>
      <c r="C147" s="45" t="s">
        <v>1003</v>
      </c>
      <c r="D147" s="20">
        <v>4.33</v>
      </c>
      <c r="E147" s="20">
        <v>75</v>
      </c>
      <c r="F147" s="45">
        <f t="shared" si="2"/>
        <v>324.75</v>
      </c>
      <c r="G147" s="20"/>
    </row>
    <row r="148" s="47" customFormat="1" ht="21" customHeight="1" spans="1:7">
      <c r="A148" s="20">
        <v>144</v>
      </c>
      <c r="B148" s="20" t="s">
        <v>1024</v>
      </c>
      <c r="C148" s="45" t="s">
        <v>1003</v>
      </c>
      <c r="D148" s="20">
        <v>1.79</v>
      </c>
      <c r="E148" s="20">
        <v>75</v>
      </c>
      <c r="F148" s="45">
        <f t="shared" si="2"/>
        <v>134.25</v>
      </c>
      <c r="G148" s="20"/>
    </row>
    <row r="149" s="47" customFormat="1" ht="21" customHeight="1" spans="1:7">
      <c r="A149" s="20">
        <v>145</v>
      </c>
      <c r="B149" s="20" t="s">
        <v>1025</v>
      </c>
      <c r="C149" s="45" t="s">
        <v>1003</v>
      </c>
      <c r="D149" s="20">
        <v>3.16</v>
      </c>
      <c r="E149" s="20">
        <v>75</v>
      </c>
      <c r="F149" s="45">
        <f t="shared" si="2"/>
        <v>237</v>
      </c>
      <c r="G149" s="20"/>
    </row>
    <row r="150" s="47" customFormat="1" ht="21" customHeight="1" spans="1:7">
      <c r="A150" s="20">
        <v>146</v>
      </c>
      <c r="B150" s="20" t="s">
        <v>1026</v>
      </c>
      <c r="C150" s="45" t="s">
        <v>1003</v>
      </c>
      <c r="D150" s="20">
        <v>2.88</v>
      </c>
      <c r="E150" s="20">
        <v>75</v>
      </c>
      <c r="F150" s="45">
        <f t="shared" si="2"/>
        <v>216</v>
      </c>
      <c r="G150" s="20"/>
    </row>
    <row r="151" s="47" customFormat="1" ht="21" customHeight="1" spans="1:7">
      <c r="A151" s="20">
        <v>147</v>
      </c>
      <c r="B151" s="20" t="s">
        <v>1027</v>
      </c>
      <c r="C151" s="45" t="s">
        <v>1003</v>
      </c>
      <c r="D151" s="20">
        <v>2.18</v>
      </c>
      <c r="E151" s="20">
        <v>75</v>
      </c>
      <c r="F151" s="45">
        <f t="shared" si="2"/>
        <v>163.5</v>
      </c>
      <c r="G151" s="20"/>
    </row>
    <row r="152" s="47" customFormat="1" ht="21" customHeight="1" spans="1:7">
      <c r="A152" s="20">
        <v>148</v>
      </c>
      <c r="B152" s="20" t="s">
        <v>1028</v>
      </c>
      <c r="C152" s="45" t="s">
        <v>1003</v>
      </c>
      <c r="D152" s="20">
        <v>2.03</v>
      </c>
      <c r="E152" s="20">
        <v>75</v>
      </c>
      <c r="F152" s="45">
        <f t="shared" si="2"/>
        <v>152.25</v>
      </c>
      <c r="G152" s="20"/>
    </row>
    <row r="153" s="47" customFormat="1" ht="21" customHeight="1" spans="1:7">
      <c r="A153" s="20">
        <v>149</v>
      </c>
      <c r="B153" s="20" t="s">
        <v>1029</v>
      </c>
      <c r="C153" s="45" t="s">
        <v>1003</v>
      </c>
      <c r="D153" s="20">
        <v>0.44</v>
      </c>
      <c r="E153" s="20">
        <v>75</v>
      </c>
      <c r="F153" s="45">
        <f t="shared" si="2"/>
        <v>33</v>
      </c>
      <c r="G153" s="20"/>
    </row>
    <row r="154" s="47" customFormat="1" ht="21" customHeight="1" spans="1:7">
      <c r="A154" s="20">
        <v>150</v>
      </c>
      <c r="B154" s="20" t="s">
        <v>1030</v>
      </c>
      <c r="C154" s="45" t="s">
        <v>1003</v>
      </c>
      <c r="D154" s="20">
        <v>1.68</v>
      </c>
      <c r="E154" s="20">
        <v>75</v>
      </c>
      <c r="F154" s="45">
        <f t="shared" si="2"/>
        <v>126</v>
      </c>
      <c r="G154" s="20"/>
    </row>
    <row r="155" s="47" customFormat="1" ht="21" customHeight="1" spans="1:7">
      <c r="A155" s="20">
        <v>151</v>
      </c>
      <c r="B155" s="20" t="s">
        <v>1031</v>
      </c>
      <c r="C155" s="45" t="s">
        <v>1003</v>
      </c>
      <c r="D155" s="20">
        <v>2.03</v>
      </c>
      <c r="E155" s="20">
        <v>75</v>
      </c>
      <c r="F155" s="45">
        <f t="shared" si="2"/>
        <v>152.25</v>
      </c>
      <c r="G155" s="20"/>
    </row>
    <row r="156" s="47" customFormat="1" ht="21" customHeight="1" spans="1:7">
      <c r="A156" s="20">
        <v>152</v>
      </c>
      <c r="B156" s="20" t="s">
        <v>1032</v>
      </c>
      <c r="C156" s="45" t="s">
        <v>1003</v>
      </c>
      <c r="D156" s="20">
        <v>1.36</v>
      </c>
      <c r="E156" s="20">
        <v>75</v>
      </c>
      <c r="F156" s="45">
        <f t="shared" si="2"/>
        <v>102</v>
      </c>
      <c r="G156" s="20"/>
    </row>
    <row r="157" s="47" customFormat="1" ht="21" customHeight="1" spans="1:7">
      <c r="A157" s="20">
        <v>153</v>
      </c>
      <c r="B157" s="20" t="s">
        <v>1033</v>
      </c>
      <c r="C157" s="45" t="s">
        <v>1003</v>
      </c>
      <c r="D157" s="20">
        <v>1.03</v>
      </c>
      <c r="E157" s="20">
        <v>75</v>
      </c>
      <c r="F157" s="45">
        <f t="shared" si="2"/>
        <v>77.25</v>
      </c>
      <c r="G157" s="20"/>
    </row>
    <row r="158" s="47" customFormat="1" ht="21" customHeight="1" spans="1:7">
      <c r="A158" s="20">
        <v>154</v>
      </c>
      <c r="B158" s="20" t="s">
        <v>1034</v>
      </c>
      <c r="C158" s="45" t="s">
        <v>1003</v>
      </c>
      <c r="D158" s="20">
        <v>2.9</v>
      </c>
      <c r="E158" s="20">
        <v>75</v>
      </c>
      <c r="F158" s="45">
        <f t="shared" si="2"/>
        <v>217.5</v>
      </c>
      <c r="G158" s="20"/>
    </row>
    <row r="159" s="47" customFormat="1" ht="21" customHeight="1" spans="1:7">
      <c r="A159" s="20">
        <v>155</v>
      </c>
      <c r="B159" s="20" t="s">
        <v>1035</v>
      </c>
      <c r="C159" s="45" t="s">
        <v>1003</v>
      </c>
      <c r="D159" s="20">
        <v>3.36</v>
      </c>
      <c r="E159" s="20">
        <v>75</v>
      </c>
      <c r="F159" s="45">
        <f t="shared" si="2"/>
        <v>252</v>
      </c>
      <c r="G159" s="20"/>
    </row>
    <row r="160" s="47" customFormat="1" ht="21" customHeight="1" spans="1:7">
      <c r="A160" s="20">
        <v>156</v>
      </c>
      <c r="B160" s="20" t="s">
        <v>1036</v>
      </c>
      <c r="C160" s="45" t="s">
        <v>1003</v>
      </c>
      <c r="D160" s="20">
        <v>0.31</v>
      </c>
      <c r="E160" s="20">
        <v>75</v>
      </c>
      <c r="F160" s="45">
        <f t="shared" si="2"/>
        <v>23.25</v>
      </c>
      <c r="G160" s="20"/>
    </row>
    <row r="161" s="47" customFormat="1" ht="21" customHeight="1" spans="1:7">
      <c r="A161" s="20">
        <v>157</v>
      </c>
      <c r="B161" s="20" t="s">
        <v>1037</v>
      </c>
      <c r="C161" s="45" t="s">
        <v>1003</v>
      </c>
      <c r="D161" s="20">
        <v>0.34</v>
      </c>
      <c r="E161" s="20">
        <v>75</v>
      </c>
      <c r="F161" s="45">
        <f t="shared" si="2"/>
        <v>25.5</v>
      </c>
      <c r="G161" s="20"/>
    </row>
    <row r="162" s="47" customFormat="1" ht="21" customHeight="1" spans="1:7">
      <c r="A162" s="20">
        <v>158</v>
      </c>
      <c r="B162" s="20" t="s">
        <v>1038</v>
      </c>
      <c r="C162" s="45" t="s">
        <v>1003</v>
      </c>
      <c r="D162" s="20">
        <v>1.1</v>
      </c>
      <c r="E162" s="20">
        <v>75</v>
      </c>
      <c r="F162" s="45">
        <f t="shared" si="2"/>
        <v>82.5</v>
      </c>
      <c r="G162" s="20"/>
    </row>
    <row r="163" s="47" customFormat="1" ht="21" customHeight="1" spans="1:7">
      <c r="A163" s="20">
        <v>159</v>
      </c>
      <c r="B163" s="20" t="s">
        <v>1039</v>
      </c>
      <c r="C163" s="45" t="s">
        <v>1003</v>
      </c>
      <c r="D163" s="20">
        <v>2.04</v>
      </c>
      <c r="E163" s="20">
        <v>75</v>
      </c>
      <c r="F163" s="45">
        <f t="shared" si="2"/>
        <v>153</v>
      </c>
      <c r="G163" s="20"/>
    </row>
    <row r="164" s="47" customFormat="1" ht="21" customHeight="1" spans="1:7">
      <c r="A164" s="20">
        <v>160</v>
      </c>
      <c r="B164" s="20" t="s">
        <v>1040</v>
      </c>
      <c r="C164" s="45" t="s">
        <v>1003</v>
      </c>
      <c r="D164" s="20">
        <v>3.15</v>
      </c>
      <c r="E164" s="20">
        <v>75</v>
      </c>
      <c r="F164" s="45">
        <f t="shared" si="2"/>
        <v>236.25</v>
      </c>
      <c r="G164" s="20"/>
    </row>
    <row r="165" s="47" customFormat="1" ht="21" customHeight="1" spans="1:7">
      <c r="A165" s="20">
        <v>161</v>
      </c>
      <c r="B165" s="20" t="s">
        <v>1041</v>
      </c>
      <c r="C165" s="45" t="s">
        <v>1003</v>
      </c>
      <c r="D165" s="20">
        <v>2.08</v>
      </c>
      <c r="E165" s="20">
        <v>75</v>
      </c>
      <c r="F165" s="45">
        <f t="shared" si="2"/>
        <v>156</v>
      </c>
      <c r="G165" s="20"/>
    </row>
    <row r="166" s="47" customFormat="1" ht="21" customHeight="1" spans="1:7">
      <c r="A166" s="20">
        <v>162</v>
      </c>
      <c r="B166" s="20" t="s">
        <v>1042</v>
      </c>
      <c r="C166" s="45" t="s">
        <v>1003</v>
      </c>
      <c r="D166" s="20">
        <v>2.76</v>
      </c>
      <c r="E166" s="20">
        <v>75</v>
      </c>
      <c r="F166" s="45">
        <f t="shared" si="2"/>
        <v>207</v>
      </c>
      <c r="G166" s="20"/>
    </row>
    <row r="167" s="47" customFormat="1" ht="21" customHeight="1" spans="1:7">
      <c r="A167" s="20">
        <v>163</v>
      </c>
      <c r="B167" s="20" t="s">
        <v>1043</v>
      </c>
      <c r="C167" s="45" t="s">
        <v>1003</v>
      </c>
      <c r="D167" s="20">
        <v>0.91</v>
      </c>
      <c r="E167" s="20">
        <v>75</v>
      </c>
      <c r="F167" s="45">
        <f t="shared" si="2"/>
        <v>68.25</v>
      </c>
      <c r="G167" s="20"/>
    </row>
    <row r="168" s="47" customFormat="1" ht="21" customHeight="1" spans="1:7">
      <c r="A168" s="20">
        <v>164</v>
      </c>
      <c r="B168" s="20" t="s">
        <v>1044</v>
      </c>
      <c r="C168" s="45" t="s">
        <v>1003</v>
      </c>
      <c r="D168" s="20">
        <v>1.23</v>
      </c>
      <c r="E168" s="20">
        <v>75</v>
      </c>
      <c r="F168" s="45">
        <f t="shared" si="2"/>
        <v>92.25</v>
      </c>
      <c r="G168" s="20"/>
    </row>
    <row r="169" s="47" customFormat="1" ht="21" customHeight="1" spans="1:7">
      <c r="A169" s="20">
        <v>165</v>
      </c>
      <c r="B169" s="20" t="s">
        <v>1045</v>
      </c>
      <c r="C169" s="45" t="s">
        <v>1003</v>
      </c>
      <c r="D169" s="20">
        <v>5.35</v>
      </c>
      <c r="E169" s="20">
        <v>75</v>
      </c>
      <c r="F169" s="45">
        <f t="shared" si="2"/>
        <v>401.25</v>
      </c>
      <c r="G169" s="20"/>
    </row>
    <row r="170" s="47" customFormat="1" ht="21" customHeight="1" spans="1:7">
      <c r="A170" s="20">
        <v>166</v>
      </c>
      <c r="B170" s="20" t="s">
        <v>1046</v>
      </c>
      <c r="C170" s="45" t="s">
        <v>1003</v>
      </c>
      <c r="D170" s="20">
        <v>2.28</v>
      </c>
      <c r="E170" s="20">
        <v>75</v>
      </c>
      <c r="F170" s="45">
        <f t="shared" si="2"/>
        <v>171</v>
      </c>
      <c r="G170" s="20"/>
    </row>
    <row r="171" s="47" customFormat="1" ht="21" customHeight="1" spans="1:7">
      <c r="A171" s="20">
        <v>167</v>
      </c>
      <c r="B171" s="20" t="s">
        <v>1047</v>
      </c>
      <c r="C171" s="45" t="s">
        <v>1003</v>
      </c>
      <c r="D171" s="20">
        <v>2.92</v>
      </c>
      <c r="E171" s="20">
        <v>75</v>
      </c>
      <c r="F171" s="45">
        <f t="shared" si="2"/>
        <v>219</v>
      </c>
      <c r="G171" s="20"/>
    </row>
    <row r="172" s="47" customFormat="1" ht="21" customHeight="1" spans="1:7">
      <c r="A172" s="20">
        <v>168</v>
      </c>
      <c r="B172" s="20" t="s">
        <v>1048</v>
      </c>
      <c r="C172" s="45" t="s">
        <v>1003</v>
      </c>
      <c r="D172" s="20">
        <v>1.52</v>
      </c>
      <c r="E172" s="20">
        <v>75</v>
      </c>
      <c r="F172" s="45">
        <f t="shared" si="2"/>
        <v>114</v>
      </c>
      <c r="G172" s="20"/>
    </row>
    <row r="173" s="47" customFormat="1" ht="21" customHeight="1" spans="1:7">
      <c r="A173" s="20">
        <v>169</v>
      </c>
      <c r="B173" s="20" t="s">
        <v>1049</v>
      </c>
      <c r="C173" s="45" t="s">
        <v>1003</v>
      </c>
      <c r="D173" s="20">
        <v>6.27</v>
      </c>
      <c r="E173" s="20">
        <v>75</v>
      </c>
      <c r="F173" s="45">
        <f t="shared" si="2"/>
        <v>470.25</v>
      </c>
      <c r="G173" s="20"/>
    </row>
    <row r="174" s="47" customFormat="1" ht="21" customHeight="1" spans="1:7">
      <c r="A174" s="20">
        <v>170</v>
      </c>
      <c r="B174" s="20" t="s">
        <v>1050</v>
      </c>
      <c r="C174" s="45" t="s">
        <v>1003</v>
      </c>
      <c r="D174" s="20">
        <v>0.7</v>
      </c>
      <c r="E174" s="20">
        <v>75</v>
      </c>
      <c r="F174" s="45">
        <f t="shared" si="2"/>
        <v>52.5</v>
      </c>
      <c r="G174" s="20"/>
    </row>
    <row r="175" s="47" customFormat="1" ht="21" customHeight="1" spans="1:7">
      <c r="A175" s="20">
        <v>171</v>
      </c>
      <c r="B175" s="20" t="s">
        <v>1051</v>
      </c>
      <c r="C175" s="45" t="s">
        <v>1003</v>
      </c>
      <c r="D175" s="20">
        <v>0.65</v>
      </c>
      <c r="E175" s="20">
        <v>75</v>
      </c>
      <c r="F175" s="45">
        <f t="shared" si="2"/>
        <v>48.75</v>
      </c>
      <c r="G175" s="20"/>
    </row>
    <row r="176" s="47" customFormat="1" ht="21" customHeight="1" spans="1:7">
      <c r="A176" s="20">
        <v>172</v>
      </c>
      <c r="B176" s="20" t="s">
        <v>1052</v>
      </c>
      <c r="C176" s="45" t="s">
        <v>1003</v>
      </c>
      <c r="D176" s="20">
        <v>1.08</v>
      </c>
      <c r="E176" s="20">
        <v>75</v>
      </c>
      <c r="F176" s="45">
        <f t="shared" si="2"/>
        <v>81</v>
      </c>
      <c r="G176" s="20"/>
    </row>
    <row r="177" s="47" customFormat="1" ht="21" customHeight="1" spans="1:7">
      <c r="A177" s="20">
        <v>173</v>
      </c>
      <c r="B177" s="20" t="s">
        <v>1053</v>
      </c>
      <c r="C177" s="45" t="s">
        <v>1003</v>
      </c>
      <c r="D177" s="20">
        <v>2.86</v>
      </c>
      <c r="E177" s="20">
        <v>75</v>
      </c>
      <c r="F177" s="45">
        <f t="shared" si="2"/>
        <v>214.5</v>
      </c>
      <c r="G177" s="20"/>
    </row>
    <row r="178" s="47" customFormat="1" ht="21" customHeight="1" spans="1:7">
      <c r="A178" s="20">
        <v>174</v>
      </c>
      <c r="B178" s="20" t="s">
        <v>1054</v>
      </c>
      <c r="C178" s="45" t="s">
        <v>1003</v>
      </c>
      <c r="D178" s="20">
        <v>3.32</v>
      </c>
      <c r="E178" s="20">
        <v>75</v>
      </c>
      <c r="F178" s="45">
        <f t="shared" si="2"/>
        <v>249</v>
      </c>
      <c r="G178" s="20"/>
    </row>
    <row r="179" s="47" customFormat="1" ht="21" customHeight="1" spans="1:7">
      <c r="A179" s="20">
        <v>175</v>
      </c>
      <c r="B179" s="20" t="s">
        <v>1055</v>
      </c>
      <c r="C179" s="45" t="s">
        <v>1003</v>
      </c>
      <c r="D179" s="20">
        <v>2.64</v>
      </c>
      <c r="E179" s="20">
        <v>75</v>
      </c>
      <c r="F179" s="45">
        <f t="shared" si="2"/>
        <v>198</v>
      </c>
      <c r="G179" s="20"/>
    </row>
    <row r="180" s="47" customFormat="1" ht="21" customHeight="1" spans="1:7">
      <c r="A180" s="20">
        <v>176</v>
      </c>
      <c r="B180" s="20" t="s">
        <v>1056</v>
      </c>
      <c r="C180" s="45" t="s">
        <v>1003</v>
      </c>
      <c r="D180" s="20">
        <v>1.95</v>
      </c>
      <c r="E180" s="20">
        <v>75</v>
      </c>
      <c r="F180" s="45">
        <f t="shared" si="2"/>
        <v>146.25</v>
      </c>
      <c r="G180" s="20"/>
    </row>
    <row r="181" s="47" customFormat="1" ht="21" customHeight="1" spans="1:7">
      <c r="A181" s="20">
        <v>177</v>
      </c>
      <c r="B181" s="20" t="s">
        <v>1057</v>
      </c>
      <c r="C181" s="45" t="s">
        <v>1003</v>
      </c>
      <c r="D181" s="20">
        <v>0.49</v>
      </c>
      <c r="E181" s="20">
        <v>75</v>
      </c>
      <c r="F181" s="45">
        <f t="shared" si="2"/>
        <v>36.75</v>
      </c>
      <c r="G181" s="20"/>
    </row>
    <row r="182" s="47" customFormat="1" ht="21" customHeight="1" spans="1:7">
      <c r="A182" s="20">
        <v>178</v>
      </c>
      <c r="B182" s="20" t="s">
        <v>1058</v>
      </c>
      <c r="C182" s="45" t="s">
        <v>1003</v>
      </c>
      <c r="D182" s="20">
        <v>0.83</v>
      </c>
      <c r="E182" s="20">
        <v>75</v>
      </c>
      <c r="F182" s="45">
        <f t="shared" si="2"/>
        <v>62.25</v>
      </c>
      <c r="G182" s="20"/>
    </row>
    <row r="183" s="47" customFormat="1" ht="21" customHeight="1" spans="1:7">
      <c r="A183" s="20">
        <v>179</v>
      </c>
      <c r="B183" s="20" t="s">
        <v>1059</v>
      </c>
      <c r="C183" s="45" t="s">
        <v>1003</v>
      </c>
      <c r="D183" s="20">
        <v>2.56</v>
      </c>
      <c r="E183" s="20">
        <v>75</v>
      </c>
      <c r="F183" s="45">
        <f t="shared" si="2"/>
        <v>192</v>
      </c>
      <c r="G183" s="20"/>
    </row>
    <row r="184" s="47" customFormat="1" ht="21" customHeight="1" spans="1:7">
      <c r="A184" s="20">
        <v>180</v>
      </c>
      <c r="B184" s="20" t="s">
        <v>1060</v>
      </c>
      <c r="C184" s="45" t="s">
        <v>1003</v>
      </c>
      <c r="D184" s="20">
        <v>0.56</v>
      </c>
      <c r="E184" s="20">
        <v>75</v>
      </c>
      <c r="F184" s="45">
        <f t="shared" si="2"/>
        <v>42</v>
      </c>
      <c r="G184" s="20"/>
    </row>
    <row r="185" s="47" customFormat="1" ht="21" customHeight="1" spans="1:7">
      <c r="A185" s="20">
        <v>181</v>
      </c>
      <c r="B185" s="20" t="s">
        <v>1061</v>
      </c>
      <c r="C185" s="45" t="s">
        <v>1003</v>
      </c>
      <c r="D185" s="20">
        <v>1.92</v>
      </c>
      <c r="E185" s="20">
        <v>75</v>
      </c>
      <c r="F185" s="45">
        <f t="shared" si="2"/>
        <v>144</v>
      </c>
      <c r="G185" s="20"/>
    </row>
    <row r="186" s="47" customFormat="1" ht="21" customHeight="1" spans="1:7">
      <c r="A186" s="20">
        <v>182</v>
      </c>
      <c r="B186" s="20" t="s">
        <v>1062</v>
      </c>
      <c r="C186" s="45" t="s">
        <v>1003</v>
      </c>
      <c r="D186" s="20">
        <v>0.75</v>
      </c>
      <c r="E186" s="20">
        <v>75</v>
      </c>
      <c r="F186" s="45">
        <f t="shared" si="2"/>
        <v>56.25</v>
      </c>
      <c r="G186" s="20"/>
    </row>
    <row r="187" s="47" customFormat="1" ht="21" customHeight="1" spans="1:7">
      <c r="A187" s="20">
        <v>183</v>
      </c>
      <c r="B187" s="20" t="s">
        <v>1063</v>
      </c>
      <c r="C187" s="45" t="s">
        <v>1003</v>
      </c>
      <c r="D187" s="20">
        <v>0.42</v>
      </c>
      <c r="E187" s="20">
        <v>75</v>
      </c>
      <c r="F187" s="45">
        <f t="shared" si="2"/>
        <v>31.5</v>
      </c>
      <c r="G187" s="20"/>
    </row>
    <row r="188" s="47" customFormat="1" ht="21" customHeight="1" spans="1:7">
      <c r="A188" s="20">
        <v>184</v>
      </c>
      <c r="B188" s="20" t="s">
        <v>1064</v>
      </c>
      <c r="C188" s="45" t="s">
        <v>1003</v>
      </c>
      <c r="D188" s="20">
        <v>0.41</v>
      </c>
      <c r="E188" s="20">
        <v>75</v>
      </c>
      <c r="F188" s="45">
        <f t="shared" si="2"/>
        <v>30.75</v>
      </c>
      <c r="G188" s="20"/>
    </row>
    <row r="189" s="47" customFormat="1" ht="21" customHeight="1" spans="1:7">
      <c r="A189" s="20">
        <v>185</v>
      </c>
      <c r="B189" s="20" t="s">
        <v>1065</v>
      </c>
      <c r="C189" s="45" t="s">
        <v>1003</v>
      </c>
      <c r="D189" s="20">
        <v>0.77</v>
      </c>
      <c r="E189" s="20">
        <v>75</v>
      </c>
      <c r="F189" s="45">
        <f t="shared" si="2"/>
        <v>57.75</v>
      </c>
      <c r="G189" s="20"/>
    </row>
    <row r="190" s="47" customFormat="1" ht="21" customHeight="1" spans="1:7">
      <c r="A190" s="20">
        <v>186</v>
      </c>
      <c r="B190" s="20" t="s">
        <v>1066</v>
      </c>
      <c r="C190" s="45" t="s">
        <v>1003</v>
      </c>
      <c r="D190" s="20">
        <v>2.23</v>
      </c>
      <c r="E190" s="20">
        <v>75</v>
      </c>
      <c r="F190" s="45">
        <f t="shared" si="2"/>
        <v>167.25</v>
      </c>
      <c r="G190" s="20"/>
    </row>
    <row r="191" s="47" customFormat="1" ht="21" customHeight="1" spans="1:7">
      <c r="A191" s="20">
        <v>187</v>
      </c>
      <c r="B191" s="20" t="s">
        <v>1067</v>
      </c>
      <c r="C191" s="45" t="s">
        <v>1003</v>
      </c>
      <c r="D191" s="20">
        <v>1.64</v>
      </c>
      <c r="E191" s="20">
        <v>75</v>
      </c>
      <c r="F191" s="45">
        <f t="shared" si="2"/>
        <v>123</v>
      </c>
      <c r="G191" s="20"/>
    </row>
    <row r="192" s="47" customFormat="1" ht="21" customHeight="1" spans="1:7">
      <c r="A192" s="20">
        <v>188</v>
      </c>
      <c r="B192" s="20" t="s">
        <v>1068</v>
      </c>
      <c r="C192" s="45" t="s">
        <v>1003</v>
      </c>
      <c r="D192" s="20">
        <v>1.77</v>
      </c>
      <c r="E192" s="20">
        <v>75</v>
      </c>
      <c r="F192" s="45">
        <f t="shared" si="2"/>
        <v>132.75</v>
      </c>
      <c r="G192" s="20"/>
    </row>
    <row r="193" s="47" customFormat="1" ht="21" customHeight="1" spans="1:7">
      <c r="A193" s="20">
        <v>189</v>
      </c>
      <c r="B193" s="20" t="s">
        <v>1069</v>
      </c>
      <c r="C193" s="45" t="s">
        <v>1003</v>
      </c>
      <c r="D193" s="20">
        <v>0.48</v>
      </c>
      <c r="E193" s="20">
        <v>75</v>
      </c>
      <c r="F193" s="45">
        <f t="shared" si="2"/>
        <v>36</v>
      </c>
      <c r="G193" s="20"/>
    </row>
    <row r="194" s="47" customFormat="1" ht="21" customHeight="1" spans="1:7">
      <c r="A194" s="20">
        <v>190</v>
      </c>
      <c r="B194" s="20" t="s">
        <v>1070</v>
      </c>
      <c r="C194" s="45" t="s">
        <v>1003</v>
      </c>
      <c r="D194" s="20">
        <v>2.22</v>
      </c>
      <c r="E194" s="20">
        <v>75</v>
      </c>
      <c r="F194" s="45">
        <f t="shared" si="2"/>
        <v>166.5</v>
      </c>
      <c r="G194" s="20"/>
    </row>
    <row r="195" s="47" customFormat="1" ht="21" customHeight="1" spans="1:7">
      <c r="A195" s="20">
        <v>191</v>
      </c>
      <c r="B195" s="20" t="s">
        <v>1071</v>
      </c>
      <c r="C195" s="45" t="s">
        <v>1003</v>
      </c>
      <c r="D195" s="20">
        <v>0.56</v>
      </c>
      <c r="E195" s="20">
        <v>75</v>
      </c>
      <c r="F195" s="45">
        <f t="shared" si="2"/>
        <v>42</v>
      </c>
      <c r="G195" s="20"/>
    </row>
    <row r="196" s="47" customFormat="1" ht="21" customHeight="1" spans="1:7">
      <c r="A196" s="20">
        <v>192</v>
      </c>
      <c r="B196" s="20" t="s">
        <v>1072</v>
      </c>
      <c r="C196" s="45" t="s">
        <v>1003</v>
      </c>
      <c r="D196" s="20">
        <v>0.36</v>
      </c>
      <c r="E196" s="20">
        <v>75</v>
      </c>
      <c r="F196" s="45">
        <f t="shared" si="2"/>
        <v>27</v>
      </c>
      <c r="G196" s="20"/>
    </row>
    <row r="197" s="47" customFormat="1" ht="21" customHeight="1" spans="1:7">
      <c r="A197" s="20">
        <v>193</v>
      </c>
      <c r="B197" s="20" t="s">
        <v>1073</v>
      </c>
      <c r="C197" s="45" t="s">
        <v>1003</v>
      </c>
      <c r="D197" s="20">
        <v>1.81</v>
      </c>
      <c r="E197" s="20">
        <v>75</v>
      </c>
      <c r="F197" s="45">
        <f t="shared" ref="F197:F236" si="3">D197*E197</f>
        <v>135.75</v>
      </c>
      <c r="G197" s="20"/>
    </row>
    <row r="198" s="47" customFormat="1" ht="21" customHeight="1" spans="1:7">
      <c r="A198" s="20">
        <v>194</v>
      </c>
      <c r="B198" s="20" t="s">
        <v>1074</v>
      </c>
      <c r="C198" s="45" t="s">
        <v>1003</v>
      </c>
      <c r="D198" s="20">
        <v>1.07</v>
      </c>
      <c r="E198" s="20">
        <v>75</v>
      </c>
      <c r="F198" s="45">
        <f t="shared" si="3"/>
        <v>80.25</v>
      </c>
      <c r="G198" s="20"/>
    </row>
    <row r="199" s="47" customFormat="1" ht="21" customHeight="1" spans="1:7">
      <c r="A199" s="20">
        <v>195</v>
      </c>
      <c r="B199" s="20" t="s">
        <v>1075</v>
      </c>
      <c r="C199" s="45" t="s">
        <v>1003</v>
      </c>
      <c r="D199" s="20">
        <v>2.1</v>
      </c>
      <c r="E199" s="20">
        <v>75</v>
      </c>
      <c r="F199" s="45">
        <f t="shared" si="3"/>
        <v>157.5</v>
      </c>
      <c r="G199" s="20"/>
    </row>
    <row r="200" s="47" customFormat="1" ht="21" customHeight="1" spans="1:7">
      <c r="A200" s="20">
        <v>196</v>
      </c>
      <c r="B200" s="20" t="s">
        <v>1076</v>
      </c>
      <c r="C200" s="45" t="s">
        <v>1003</v>
      </c>
      <c r="D200" s="20">
        <v>2.91</v>
      </c>
      <c r="E200" s="20">
        <v>75</v>
      </c>
      <c r="F200" s="45">
        <f t="shared" si="3"/>
        <v>218.25</v>
      </c>
      <c r="G200" s="20"/>
    </row>
    <row r="201" s="47" customFormat="1" ht="21" customHeight="1" spans="1:7">
      <c r="A201" s="20">
        <v>197</v>
      </c>
      <c r="B201" s="20" t="s">
        <v>1077</v>
      </c>
      <c r="C201" s="45" t="s">
        <v>1003</v>
      </c>
      <c r="D201" s="20">
        <v>4.27</v>
      </c>
      <c r="E201" s="20">
        <v>75</v>
      </c>
      <c r="F201" s="45">
        <f t="shared" si="3"/>
        <v>320.25</v>
      </c>
      <c r="G201" s="20"/>
    </row>
    <row r="202" s="47" customFormat="1" ht="21" customHeight="1" spans="1:7">
      <c r="A202" s="20">
        <v>198</v>
      </c>
      <c r="B202" s="20" t="s">
        <v>1078</v>
      </c>
      <c r="C202" s="45" t="s">
        <v>1003</v>
      </c>
      <c r="D202" s="20">
        <v>0.5</v>
      </c>
      <c r="E202" s="20">
        <v>75</v>
      </c>
      <c r="F202" s="45">
        <f t="shared" si="3"/>
        <v>37.5</v>
      </c>
      <c r="G202" s="20"/>
    </row>
    <row r="203" s="47" customFormat="1" ht="21" customHeight="1" spans="1:7">
      <c r="A203" s="20">
        <v>199</v>
      </c>
      <c r="B203" s="20" t="s">
        <v>1079</v>
      </c>
      <c r="C203" s="45" t="s">
        <v>1003</v>
      </c>
      <c r="D203" s="20">
        <v>0.51</v>
      </c>
      <c r="E203" s="20">
        <v>75</v>
      </c>
      <c r="F203" s="45">
        <f t="shared" si="3"/>
        <v>38.25</v>
      </c>
      <c r="G203" s="20"/>
    </row>
    <row r="204" s="47" customFormat="1" ht="21" customHeight="1" spans="1:7">
      <c r="A204" s="20">
        <v>200</v>
      </c>
      <c r="B204" s="20" t="s">
        <v>1080</v>
      </c>
      <c r="C204" s="45" t="s">
        <v>1003</v>
      </c>
      <c r="D204" s="20">
        <v>0.79</v>
      </c>
      <c r="E204" s="20">
        <v>75</v>
      </c>
      <c r="F204" s="45">
        <f t="shared" si="3"/>
        <v>59.25</v>
      </c>
      <c r="G204" s="20"/>
    </row>
    <row r="205" s="47" customFormat="1" ht="21" customHeight="1" spans="1:7">
      <c r="A205" s="20">
        <v>201</v>
      </c>
      <c r="B205" s="20" t="s">
        <v>1081</v>
      </c>
      <c r="C205" s="45" t="s">
        <v>1003</v>
      </c>
      <c r="D205" s="20">
        <v>1.52</v>
      </c>
      <c r="E205" s="20">
        <v>75</v>
      </c>
      <c r="F205" s="45">
        <f t="shared" si="3"/>
        <v>114</v>
      </c>
      <c r="G205" s="20"/>
    </row>
    <row r="206" s="47" customFormat="1" ht="21" customHeight="1" spans="1:7">
      <c r="A206" s="20">
        <v>202</v>
      </c>
      <c r="B206" s="20" t="s">
        <v>1082</v>
      </c>
      <c r="C206" s="45" t="s">
        <v>1003</v>
      </c>
      <c r="D206" s="20">
        <v>0.5</v>
      </c>
      <c r="E206" s="20">
        <v>75</v>
      </c>
      <c r="F206" s="45">
        <f t="shared" si="3"/>
        <v>37.5</v>
      </c>
      <c r="G206" s="20"/>
    </row>
    <row r="207" s="47" customFormat="1" ht="21" customHeight="1" spans="1:7">
      <c r="A207" s="20">
        <v>203</v>
      </c>
      <c r="B207" s="20" t="s">
        <v>1083</v>
      </c>
      <c r="C207" s="45" t="s">
        <v>1003</v>
      </c>
      <c r="D207" s="20">
        <v>1.36</v>
      </c>
      <c r="E207" s="20">
        <v>75</v>
      </c>
      <c r="F207" s="45">
        <f t="shared" si="3"/>
        <v>102</v>
      </c>
      <c r="G207" s="20"/>
    </row>
    <row r="208" s="47" customFormat="1" ht="21" customHeight="1" spans="1:7">
      <c r="A208" s="20">
        <v>204</v>
      </c>
      <c r="B208" s="20" t="s">
        <v>1084</v>
      </c>
      <c r="C208" s="45" t="s">
        <v>1003</v>
      </c>
      <c r="D208" s="20">
        <v>4.82</v>
      </c>
      <c r="E208" s="20">
        <v>75</v>
      </c>
      <c r="F208" s="45">
        <f t="shared" si="3"/>
        <v>361.5</v>
      </c>
      <c r="G208" s="20"/>
    </row>
    <row r="209" s="47" customFormat="1" ht="21" customHeight="1" spans="1:7">
      <c r="A209" s="20">
        <v>205</v>
      </c>
      <c r="B209" s="20" t="s">
        <v>1085</v>
      </c>
      <c r="C209" s="45" t="s">
        <v>1003</v>
      </c>
      <c r="D209" s="20">
        <v>3.26</v>
      </c>
      <c r="E209" s="20">
        <v>75</v>
      </c>
      <c r="F209" s="45">
        <f t="shared" si="3"/>
        <v>244.5</v>
      </c>
      <c r="G209" s="20"/>
    </row>
    <row r="210" s="47" customFormat="1" ht="21" customHeight="1" spans="1:7">
      <c r="A210" s="20">
        <v>206</v>
      </c>
      <c r="B210" s="20" t="s">
        <v>1086</v>
      </c>
      <c r="C210" s="45" t="s">
        <v>1003</v>
      </c>
      <c r="D210" s="20">
        <v>4</v>
      </c>
      <c r="E210" s="20">
        <v>75</v>
      </c>
      <c r="F210" s="45">
        <f t="shared" si="3"/>
        <v>300</v>
      </c>
      <c r="G210" s="20"/>
    </row>
    <row r="211" s="47" customFormat="1" ht="21" customHeight="1" spans="1:7">
      <c r="A211" s="20">
        <v>207</v>
      </c>
      <c r="B211" s="20" t="s">
        <v>1087</v>
      </c>
      <c r="C211" s="45" t="s">
        <v>1003</v>
      </c>
      <c r="D211" s="20">
        <v>0.49</v>
      </c>
      <c r="E211" s="20">
        <v>75</v>
      </c>
      <c r="F211" s="45">
        <f t="shared" si="3"/>
        <v>36.75</v>
      </c>
      <c r="G211" s="20"/>
    </row>
    <row r="212" s="47" customFormat="1" ht="21" customHeight="1" spans="1:7">
      <c r="A212" s="20">
        <v>208</v>
      </c>
      <c r="B212" s="20" t="s">
        <v>1088</v>
      </c>
      <c r="C212" s="45" t="s">
        <v>1003</v>
      </c>
      <c r="D212" s="20">
        <v>0.21</v>
      </c>
      <c r="E212" s="20">
        <v>75</v>
      </c>
      <c r="F212" s="45">
        <f t="shared" si="3"/>
        <v>15.75</v>
      </c>
      <c r="G212" s="20"/>
    </row>
    <row r="213" s="47" customFormat="1" ht="21" customHeight="1" spans="1:7">
      <c r="A213" s="20">
        <v>209</v>
      </c>
      <c r="B213" s="20" t="s">
        <v>1089</v>
      </c>
      <c r="C213" s="45" t="s">
        <v>1003</v>
      </c>
      <c r="D213" s="20">
        <v>1.15</v>
      </c>
      <c r="E213" s="20">
        <v>75</v>
      </c>
      <c r="F213" s="45">
        <f t="shared" si="3"/>
        <v>86.25</v>
      </c>
      <c r="G213" s="20"/>
    </row>
    <row r="214" s="47" customFormat="1" ht="21" customHeight="1" spans="1:7">
      <c r="A214" s="20">
        <v>210</v>
      </c>
      <c r="B214" s="20" t="s">
        <v>1090</v>
      </c>
      <c r="C214" s="45" t="s">
        <v>1003</v>
      </c>
      <c r="D214" s="20">
        <v>1.08</v>
      </c>
      <c r="E214" s="20">
        <v>75</v>
      </c>
      <c r="F214" s="45">
        <f t="shared" si="3"/>
        <v>81</v>
      </c>
      <c r="G214" s="20"/>
    </row>
    <row r="215" s="47" customFormat="1" ht="21" customHeight="1" spans="1:7">
      <c r="A215" s="20">
        <v>211</v>
      </c>
      <c r="B215" s="20" t="s">
        <v>1091</v>
      </c>
      <c r="C215" s="45" t="s">
        <v>1003</v>
      </c>
      <c r="D215" s="20">
        <v>1.01</v>
      </c>
      <c r="E215" s="20">
        <v>75</v>
      </c>
      <c r="F215" s="45">
        <f t="shared" si="3"/>
        <v>75.75</v>
      </c>
      <c r="G215" s="20"/>
    </row>
    <row r="216" s="47" customFormat="1" ht="21" customHeight="1" spans="1:7">
      <c r="A216" s="20">
        <v>212</v>
      </c>
      <c r="B216" s="20" t="s">
        <v>1092</v>
      </c>
      <c r="C216" s="45" t="s">
        <v>1003</v>
      </c>
      <c r="D216" s="20">
        <v>0.12</v>
      </c>
      <c r="E216" s="20">
        <v>75</v>
      </c>
      <c r="F216" s="45">
        <f t="shared" si="3"/>
        <v>9</v>
      </c>
      <c r="G216" s="20"/>
    </row>
    <row r="217" s="47" customFormat="1" ht="21" customHeight="1" spans="1:7">
      <c r="A217" s="20">
        <v>213</v>
      </c>
      <c r="B217" s="20" t="s">
        <v>1093</v>
      </c>
      <c r="C217" s="45" t="s">
        <v>1003</v>
      </c>
      <c r="D217" s="20">
        <v>0.24</v>
      </c>
      <c r="E217" s="20">
        <v>75</v>
      </c>
      <c r="F217" s="45">
        <f t="shared" si="3"/>
        <v>18</v>
      </c>
      <c r="G217" s="20"/>
    </row>
    <row r="218" s="47" customFormat="1" ht="21" customHeight="1" spans="1:7">
      <c r="A218" s="20">
        <v>214</v>
      </c>
      <c r="B218" s="20" t="s">
        <v>1094</v>
      </c>
      <c r="C218" s="45" t="s">
        <v>1095</v>
      </c>
      <c r="D218" s="20">
        <v>1.17</v>
      </c>
      <c r="E218" s="20">
        <v>75</v>
      </c>
      <c r="F218" s="45">
        <f t="shared" si="3"/>
        <v>87.75</v>
      </c>
      <c r="G218" s="20"/>
    </row>
    <row r="219" s="47" customFormat="1" ht="21" customHeight="1" spans="1:7">
      <c r="A219" s="20">
        <v>215</v>
      </c>
      <c r="B219" s="20" t="s">
        <v>1096</v>
      </c>
      <c r="C219" s="45" t="s">
        <v>1095</v>
      </c>
      <c r="D219" s="20">
        <v>1.95</v>
      </c>
      <c r="E219" s="20">
        <v>75</v>
      </c>
      <c r="F219" s="45">
        <f t="shared" si="3"/>
        <v>146.25</v>
      </c>
      <c r="G219" s="20"/>
    </row>
    <row r="220" s="47" customFormat="1" ht="21" customHeight="1" spans="1:7">
      <c r="A220" s="20">
        <v>216</v>
      </c>
      <c r="B220" s="20" t="s">
        <v>714</v>
      </c>
      <c r="C220" s="45" t="s">
        <v>1095</v>
      </c>
      <c r="D220" s="20">
        <v>0.97</v>
      </c>
      <c r="E220" s="20">
        <v>75</v>
      </c>
      <c r="F220" s="45">
        <f t="shared" si="3"/>
        <v>72.75</v>
      </c>
      <c r="G220" s="20"/>
    </row>
    <row r="221" s="47" customFormat="1" ht="21" customHeight="1" spans="1:7">
      <c r="A221" s="20">
        <v>217</v>
      </c>
      <c r="B221" s="20" t="s">
        <v>1097</v>
      </c>
      <c r="C221" s="45" t="s">
        <v>1095</v>
      </c>
      <c r="D221" s="20">
        <v>2.94</v>
      </c>
      <c r="E221" s="20">
        <v>75</v>
      </c>
      <c r="F221" s="45">
        <f t="shared" si="3"/>
        <v>220.5</v>
      </c>
      <c r="G221" s="20"/>
    </row>
    <row r="222" s="47" customFormat="1" ht="21" customHeight="1" spans="1:7">
      <c r="A222" s="20">
        <v>218</v>
      </c>
      <c r="B222" s="20" t="s">
        <v>108</v>
      </c>
      <c r="C222" s="45" t="s">
        <v>1095</v>
      </c>
      <c r="D222" s="20">
        <v>2.28</v>
      </c>
      <c r="E222" s="20">
        <v>75</v>
      </c>
      <c r="F222" s="45">
        <f t="shared" si="3"/>
        <v>171</v>
      </c>
      <c r="G222" s="20"/>
    </row>
    <row r="223" s="47" customFormat="1" ht="21" customHeight="1" spans="1:7">
      <c r="A223" s="20">
        <v>219</v>
      </c>
      <c r="B223" s="20" t="s">
        <v>1098</v>
      </c>
      <c r="C223" s="45" t="s">
        <v>1095</v>
      </c>
      <c r="D223" s="20">
        <v>1.66</v>
      </c>
      <c r="E223" s="20">
        <v>75</v>
      </c>
      <c r="F223" s="45">
        <f t="shared" si="3"/>
        <v>124.5</v>
      </c>
      <c r="G223" s="20"/>
    </row>
    <row r="224" s="47" customFormat="1" ht="21" customHeight="1" spans="1:7">
      <c r="A224" s="20">
        <v>220</v>
      </c>
      <c r="B224" s="20" t="s">
        <v>1099</v>
      </c>
      <c r="C224" s="45" t="s">
        <v>1095</v>
      </c>
      <c r="D224" s="20">
        <v>0.68</v>
      </c>
      <c r="E224" s="20">
        <v>75</v>
      </c>
      <c r="F224" s="45">
        <f t="shared" si="3"/>
        <v>51</v>
      </c>
      <c r="G224" s="20"/>
    </row>
    <row r="225" s="47" customFormat="1" ht="21" customHeight="1" spans="1:7">
      <c r="A225" s="20">
        <v>221</v>
      </c>
      <c r="B225" s="20" t="s">
        <v>1100</v>
      </c>
      <c r="C225" s="45" t="s">
        <v>1095</v>
      </c>
      <c r="D225" s="20">
        <v>2.03</v>
      </c>
      <c r="E225" s="20">
        <v>75</v>
      </c>
      <c r="F225" s="45">
        <f t="shared" si="3"/>
        <v>152.25</v>
      </c>
      <c r="G225" s="20"/>
    </row>
    <row r="226" s="47" customFormat="1" ht="21" customHeight="1" spans="1:7">
      <c r="A226" s="20">
        <v>222</v>
      </c>
      <c r="B226" s="20" t="s">
        <v>1101</v>
      </c>
      <c r="C226" s="45" t="s">
        <v>1095</v>
      </c>
      <c r="D226" s="20">
        <v>0.51</v>
      </c>
      <c r="E226" s="20">
        <v>75</v>
      </c>
      <c r="F226" s="45">
        <f t="shared" si="3"/>
        <v>38.25</v>
      </c>
      <c r="G226" s="20"/>
    </row>
    <row r="227" s="47" customFormat="1" ht="21" customHeight="1" spans="1:7">
      <c r="A227" s="20">
        <v>223</v>
      </c>
      <c r="B227" s="20" t="s">
        <v>1102</v>
      </c>
      <c r="C227" s="45" t="s">
        <v>1095</v>
      </c>
      <c r="D227" s="20">
        <v>1.42</v>
      </c>
      <c r="E227" s="20">
        <v>75</v>
      </c>
      <c r="F227" s="45">
        <f t="shared" si="3"/>
        <v>106.5</v>
      </c>
      <c r="G227" s="20"/>
    </row>
    <row r="228" s="47" customFormat="1" ht="21" customHeight="1" spans="1:7">
      <c r="A228" s="20">
        <v>224</v>
      </c>
      <c r="B228" s="20" t="s">
        <v>1103</v>
      </c>
      <c r="C228" s="45" t="s">
        <v>1095</v>
      </c>
      <c r="D228" s="20">
        <v>1.08</v>
      </c>
      <c r="E228" s="20">
        <v>75</v>
      </c>
      <c r="F228" s="45">
        <f t="shared" si="3"/>
        <v>81</v>
      </c>
      <c r="G228" s="20"/>
    </row>
    <row r="229" s="47" customFormat="1" ht="21" customHeight="1" spans="1:7">
      <c r="A229" s="20">
        <v>225</v>
      </c>
      <c r="B229" s="20" t="s">
        <v>1104</v>
      </c>
      <c r="C229" s="45" t="s">
        <v>1095</v>
      </c>
      <c r="D229" s="20">
        <v>1.63</v>
      </c>
      <c r="E229" s="20">
        <v>75</v>
      </c>
      <c r="F229" s="45">
        <f t="shared" si="3"/>
        <v>122.25</v>
      </c>
      <c r="G229" s="20"/>
    </row>
    <row r="230" s="47" customFormat="1" ht="21" customHeight="1" spans="1:7">
      <c r="A230" s="20">
        <v>226</v>
      </c>
      <c r="B230" s="20" t="s">
        <v>1105</v>
      </c>
      <c r="C230" s="45" t="s">
        <v>1095</v>
      </c>
      <c r="D230" s="20">
        <v>4.01</v>
      </c>
      <c r="E230" s="20">
        <v>75</v>
      </c>
      <c r="F230" s="45">
        <f t="shared" si="3"/>
        <v>300.75</v>
      </c>
      <c r="G230" s="20"/>
    </row>
    <row r="231" s="47" customFormat="1" ht="21" customHeight="1" spans="1:7">
      <c r="A231" s="20">
        <v>227</v>
      </c>
      <c r="B231" s="20" t="s">
        <v>1106</v>
      </c>
      <c r="C231" s="45" t="s">
        <v>1095</v>
      </c>
      <c r="D231" s="20">
        <v>1.32</v>
      </c>
      <c r="E231" s="20">
        <v>75</v>
      </c>
      <c r="F231" s="45">
        <f t="shared" si="3"/>
        <v>99</v>
      </c>
      <c r="G231" s="20"/>
    </row>
    <row r="232" s="47" customFormat="1" ht="21" customHeight="1" spans="1:7">
      <c r="A232" s="20">
        <v>228</v>
      </c>
      <c r="B232" s="20" t="s">
        <v>1107</v>
      </c>
      <c r="C232" s="45" t="s">
        <v>1095</v>
      </c>
      <c r="D232" s="20">
        <v>0.72</v>
      </c>
      <c r="E232" s="20">
        <v>75</v>
      </c>
      <c r="F232" s="45">
        <f t="shared" si="3"/>
        <v>54</v>
      </c>
      <c r="G232" s="20"/>
    </row>
    <row r="233" s="47" customFormat="1" ht="21" customHeight="1" spans="1:7">
      <c r="A233" s="20">
        <v>229</v>
      </c>
      <c r="B233" s="20" t="s">
        <v>1108</v>
      </c>
      <c r="C233" s="45" t="s">
        <v>1095</v>
      </c>
      <c r="D233" s="20">
        <v>1.66</v>
      </c>
      <c r="E233" s="20">
        <v>75</v>
      </c>
      <c r="F233" s="45">
        <f t="shared" si="3"/>
        <v>124.5</v>
      </c>
      <c r="G233" s="20"/>
    </row>
    <row r="234" s="47" customFormat="1" ht="21" customHeight="1" spans="1:7">
      <c r="A234" s="20">
        <v>230</v>
      </c>
      <c r="B234" s="20" t="s">
        <v>1109</v>
      </c>
      <c r="C234" s="45" t="s">
        <v>1095</v>
      </c>
      <c r="D234" s="20">
        <v>1.24</v>
      </c>
      <c r="E234" s="20">
        <v>75</v>
      </c>
      <c r="F234" s="45">
        <f t="shared" si="3"/>
        <v>93</v>
      </c>
      <c r="G234" s="20"/>
    </row>
    <row r="235" s="47" customFormat="1" ht="21" customHeight="1" spans="1:7">
      <c r="A235" s="20">
        <v>231</v>
      </c>
      <c r="B235" s="20" t="s">
        <v>1110</v>
      </c>
      <c r="C235" s="45" t="s">
        <v>1095</v>
      </c>
      <c r="D235" s="20">
        <v>2.1</v>
      </c>
      <c r="E235" s="20">
        <v>75</v>
      </c>
      <c r="F235" s="45">
        <f t="shared" si="3"/>
        <v>157.5</v>
      </c>
      <c r="G235" s="20"/>
    </row>
    <row r="236" s="47" customFormat="1" ht="21" customHeight="1" spans="1:7">
      <c r="A236" s="20">
        <v>232</v>
      </c>
      <c r="B236" s="20" t="s">
        <v>1111</v>
      </c>
      <c r="C236" s="45" t="s">
        <v>1095</v>
      </c>
      <c r="D236" s="20">
        <v>1.73</v>
      </c>
      <c r="E236" s="20">
        <v>75</v>
      </c>
      <c r="F236" s="45">
        <f t="shared" si="3"/>
        <v>129.75</v>
      </c>
      <c r="G236" s="20"/>
    </row>
    <row r="237" spans="2:4">
      <c r="B237" s="20"/>
      <c r="C237" s="45"/>
      <c r="D237" s="20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5"/>
  <sheetViews>
    <sheetView workbookViewId="0">
      <selection activeCell="E18" sqref="E18"/>
    </sheetView>
  </sheetViews>
  <sheetFormatPr defaultColWidth="9" defaultRowHeight="13.5" outlineLevelCol="6"/>
  <cols>
    <col min="1" max="1" width="5.775" style="1" customWidth="1"/>
    <col min="2" max="2" width="22.5" style="1" customWidth="1"/>
    <col min="3" max="3" width="20.375" style="1" customWidth="1"/>
    <col min="4" max="4" width="19.625" style="1" customWidth="1"/>
    <col min="5" max="5" width="15.375" style="1" customWidth="1"/>
    <col min="6" max="6" width="22.5" style="4" customWidth="1"/>
    <col min="7" max="7" width="21.6666666666667" style="59" customWidth="1"/>
    <col min="8" max="16384" width="9" style="1"/>
  </cols>
  <sheetData>
    <row r="1" s="1" customFormat="1" ht="44" customHeight="1" spans="1:7">
      <c r="A1" s="6" t="s">
        <v>1112</v>
      </c>
      <c r="B1" s="6"/>
      <c r="C1" s="6"/>
      <c r="D1" s="6"/>
      <c r="E1" s="6"/>
      <c r="F1" s="7"/>
      <c r="G1" s="6"/>
    </row>
    <row r="2" s="68" customFormat="1" ht="21" customHeight="1" spans="1:7">
      <c r="A2" s="72" t="s">
        <v>1113</v>
      </c>
      <c r="B2" s="73"/>
      <c r="C2" s="73"/>
      <c r="D2" s="73"/>
      <c r="E2" s="73"/>
      <c r="F2" s="74"/>
      <c r="G2" s="75"/>
    </row>
    <row r="3" s="32" customFormat="1" ht="29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</row>
    <row r="4" s="32" customFormat="1" ht="29" customHeight="1" spans="1:7">
      <c r="A4" s="76" t="s">
        <v>9</v>
      </c>
      <c r="B4" s="78"/>
      <c r="C4" s="20"/>
      <c r="D4" s="20">
        <f>SUM(D5:D435)</f>
        <v>2064.59</v>
      </c>
      <c r="E4" s="20">
        <v>75</v>
      </c>
      <c r="F4" s="31">
        <f t="shared" ref="F4:F67" si="0">D4*E4</f>
        <v>154844.25</v>
      </c>
      <c r="G4" s="55"/>
    </row>
    <row r="5" s="3" customFormat="1" ht="21" customHeight="1" spans="1:7">
      <c r="A5" s="25">
        <v>1</v>
      </c>
      <c r="B5" s="66" t="s">
        <v>1114</v>
      </c>
      <c r="C5" s="19" t="s">
        <v>1115</v>
      </c>
      <c r="D5" s="130">
        <v>10.64</v>
      </c>
      <c r="E5" s="25">
        <v>75</v>
      </c>
      <c r="F5" s="31">
        <f t="shared" si="0"/>
        <v>798</v>
      </c>
      <c r="G5" s="51"/>
    </row>
    <row r="6" s="3" customFormat="1" ht="21" customHeight="1" spans="1:7">
      <c r="A6" s="25">
        <v>2</v>
      </c>
      <c r="B6" s="66" t="s">
        <v>1116</v>
      </c>
      <c r="C6" s="19" t="s">
        <v>1115</v>
      </c>
      <c r="D6" s="130">
        <v>2.12</v>
      </c>
      <c r="E6" s="25">
        <v>75</v>
      </c>
      <c r="F6" s="31">
        <f t="shared" si="0"/>
        <v>159</v>
      </c>
      <c r="G6" s="51"/>
    </row>
    <row r="7" s="3" customFormat="1" ht="21" customHeight="1" spans="1:7">
      <c r="A7" s="25">
        <v>3</v>
      </c>
      <c r="B7" s="66" t="s">
        <v>1117</v>
      </c>
      <c r="C7" s="19" t="s">
        <v>1115</v>
      </c>
      <c r="D7" s="130">
        <v>5.57</v>
      </c>
      <c r="E7" s="25">
        <v>75</v>
      </c>
      <c r="F7" s="31">
        <f t="shared" si="0"/>
        <v>417.75</v>
      </c>
      <c r="G7" s="51"/>
    </row>
    <row r="8" s="3" customFormat="1" ht="21" customHeight="1" spans="1:7">
      <c r="A8" s="25">
        <v>4</v>
      </c>
      <c r="B8" s="66" t="s">
        <v>1118</v>
      </c>
      <c r="C8" s="19" t="s">
        <v>1115</v>
      </c>
      <c r="D8" s="130">
        <v>1.78</v>
      </c>
      <c r="E8" s="25">
        <v>75</v>
      </c>
      <c r="F8" s="31">
        <f t="shared" si="0"/>
        <v>133.5</v>
      </c>
      <c r="G8" s="51"/>
    </row>
    <row r="9" s="3" customFormat="1" ht="21" customHeight="1" spans="1:7">
      <c r="A9" s="25">
        <v>5</v>
      </c>
      <c r="B9" s="66" t="s">
        <v>1119</v>
      </c>
      <c r="C9" s="19" t="s">
        <v>1115</v>
      </c>
      <c r="D9" s="130">
        <v>2.84</v>
      </c>
      <c r="E9" s="25">
        <v>75</v>
      </c>
      <c r="F9" s="31">
        <f t="shared" si="0"/>
        <v>213</v>
      </c>
      <c r="G9" s="51"/>
    </row>
    <row r="10" s="3" customFormat="1" ht="21" customHeight="1" spans="1:7">
      <c r="A10" s="25">
        <v>6</v>
      </c>
      <c r="B10" s="66" t="s">
        <v>1120</v>
      </c>
      <c r="C10" s="19" t="s">
        <v>1115</v>
      </c>
      <c r="D10" s="130">
        <v>4.82</v>
      </c>
      <c r="E10" s="25">
        <v>75</v>
      </c>
      <c r="F10" s="31">
        <f t="shared" si="0"/>
        <v>361.5</v>
      </c>
      <c r="G10" s="51"/>
    </row>
    <row r="11" s="3" customFormat="1" ht="21" customHeight="1" spans="1:7">
      <c r="A11" s="25">
        <v>7</v>
      </c>
      <c r="B11" s="66" t="s">
        <v>1121</v>
      </c>
      <c r="C11" s="19" t="s">
        <v>1115</v>
      </c>
      <c r="D11" s="130">
        <v>4.55</v>
      </c>
      <c r="E11" s="25">
        <v>75</v>
      </c>
      <c r="F11" s="31">
        <f t="shared" si="0"/>
        <v>341.25</v>
      </c>
      <c r="G11" s="51"/>
    </row>
    <row r="12" s="3" customFormat="1" ht="21" customHeight="1" spans="1:7">
      <c r="A12" s="25">
        <v>8</v>
      </c>
      <c r="B12" s="66" t="s">
        <v>1122</v>
      </c>
      <c r="C12" s="19" t="s">
        <v>1115</v>
      </c>
      <c r="D12" s="130">
        <v>5.13</v>
      </c>
      <c r="E12" s="25">
        <v>75</v>
      </c>
      <c r="F12" s="31">
        <f t="shared" si="0"/>
        <v>384.75</v>
      </c>
      <c r="G12" s="51"/>
    </row>
    <row r="13" s="3" customFormat="1" ht="21" customHeight="1" spans="1:7">
      <c r="A13" s="25">
        <v>9</v>
      </c>
      <c r="B13" s="66" t="s">
        <v>1123</v>
      </c>
      <c r="C13" s="19" t="s">
        <v>1115</v>
      </c>
      <c r="D13" s="130">
        <v>1.25</v>
      </c>
      <c r="E13" s="25">
        <v>75</v>
      </c>
      <c r="F13" s="31">
        <f t="shared" si="0"/>
        <v>93.75</v>
      </c>
      <c r="G13" s="51"/>
    </row>
    <row r="14" s="3" customFormat="1" ht="21" customHeight="1" spans="1:7">
      <c r="A14" s="25">
        <v>10</v>
      </c>
      <c r="B14" s="66" t="s">
        <v>1124</v>
      </c>
      <c r="C14" s="19" t="s">
        <v>1115</v>
      </c>
      <c r="D14" s="130">
        <v>4.45</v>
      </c>
      <c r="E14" s="25">
        <v>75</v>
      </c>
      <c r="F14" s="31">
        <f t="shared" si="0"/>
        <v>333.75</v>
      </c>
      <c r="G14" s="51" t="s">
        <v>1125</v>
      </c>
    </row>
    <row r="15" s="3" customFormat="1" ht="21" customHeight="1" spans="1:7">
      <c r="A15" s="25">
        <v>11</v>
      </c>
      <c r="B15" s="66" t="s">
        <v>1126</v>
      </c>
      <c r="C15" s="19" t="s">
        <v>1115</v>
      </c>
      <c r="D15" s="130">
        <v>5.53</v>
      </c>
      <c r="E15" s="25">
        <v>75</v>
      </c>
      <c r="F15" s="31">
        <f t="shared" si="0"/>
        <v>414.75</v>
      </c>
      <c r="G15" s="51"/>
    </row>
    <row r="16" s="3" customFormat="1" ht="21" customHeight="1" spans="1:7">
      <c r="A16" s="25">
        <v>12</v>
      </c>
      <c r="B16" s="66" t="s">
        <v>1127</v>
      </c>
      <c r="C16" s="19" t="s">
        <v>1115</v>
      </c>
      <c r="D16" s="130">
        <v>8.88</v>
      </c>
      <c r="E16" s="25">
        <v>75</v>
      </c>
      <c r="F16" s="31">
        <f t="shared" si="0"/>
        <v>666</v>
      </c>
      <c r="G16" s="51"/>
    </row>
    <row r="17" s="3" customFormat="1" ht="21" customHeight="1" spans="1:7">
      <c r="A17" s="25">
        <v>13</v>
      </c>
      <c r="B17" s="66" t="s">
        <v>1128</v>
      </c>
      <c r="C17" s="19" t="s">
        <v>1115</v>
      </c>
      <c r="D17" s="130">
        <v>7.66</v>
      </c>
      <c r="E17" s="25">
        <v>75</v>
      </c>
      <c r="F17" s="31">
        <f t="shared" si="0"/>
        <v>574.5</v>
      </c>
      <c r="G17" s="51"/>
    </row>
    <row r="18" s="3" customFormat="1" ht="21" customHeight="1" spans="1:7">
      <c r="A18" s="25">
        <v>14</v>
      </c>
      <c r="B18" s="66" t="s">
        <v>1129</v>
      </c>
      <c r="C18" s="19" t="s">
        <v>1115</v>
      </c>
      <c r="D18" s="130">
        <v>6.24</v>
      </c>
      <c r="E18" s="25">
        <v>75</v>
      </c>
      <c r="F18" s="31">
        <f t="shared" si="0"/>
        <v>468</v>
      </c>
      <c r="G18" s="51"/>
    </row>
    <row r="19" s="1" customFormat="1" ht="21" customHeight="1" spans="1:7">
      <c r="A19" s="25">
        <v>15</v>
      </c>
      <c r="B19" s="66" t="s">
        <v>1130</v>
      </c>
      <c r="C19" s="19" t="s">
        <v>1115</v>
      </c>
      <c r="D19" s="130">
        <v>1.59</v>
      </c>
      <c r="E19" s="25">
        <v>75</v>
      </c>
      <c r="F19" s="31">
        <f t="shared" si="0"/>
        <v>119.25</v>
      </c>
      <c r="G19" s="51"/>
    </row>
    <row r="20" s="1" customFormat="1" ht="21" customHeight="1" spans="1:7">
      <c r="A20" s="25">
        <v>16</v>
      </c>
      <c r="B20" s="66" t="s">
        <v>1131</v>
      </c>
      <c r="C20" s="19" t="s">
        <v>1115</v>
      </c>
      <c r="D20" s="130">
        <v>6.1</v>
      </c>
      <c r="E20" s="25">
        <v>75</v>
      </c>
      <c r="F20" s="31">
        <f t="shared" si="0"/>
        <v>457.5</v>
      </c>
      <c r="G20" s="51"/>
    </row>
    <row r="21" s="1" customFormat="1" ht="21" customHeight="1" spans="1:7">
      <c r="A21" s="25">
        <v>17</v>
      </c>
      <c r="B21" s="66" t="s">
        <v>1132</v>
      </c>
      <c r="C21" s="19" t="s">
        <v>1115</v>
      </c>
      <c r="D21" s="130">
        <v>10.28</v>
      </c>
      <c r="E21" s="25">
        <v>75</v>
      </c>
      <c r="F21" s="31">
        <f t="shared" si="0"/>
        <v>771</v>
      </c>
      <c r="G21" s="51"/>
    </row>
    <row r="22" s="1" customFormat="1" ht="21" customHeight="1" spans="1:7">
      <c r="A22" s="25">
        <v>18</v>
      </c>
      <c r="B22" s="66" t="s">
        <v>1133</v>
      </c>
      <c r="C22" s="19" t="s">
        <v>1115</v>
      </c>
      <c r="D22" s="130">
        <v>4.26</v>
      </c>
      <c r="E22" s="25">
        <v>75</v>
      </c>
      <c r="F22" s="31">
        <f t="shared" si="0"/>
        <v>319.5</v>
      </c>
      <c r="G22" s="51"/>
    </row>
    <row r="23" s="1" customFormat="1" ht="21" customHeight="1" spans="1:7">
      <c r="A23" s="25">
        <v>19</v>
      </c>
      <c r="B23" s="66" t="s">
        <v>1134</v>
      </c>
      <c r="C23" s="19" t="s">
        <v>1115</v>
      </c>
      <c r="D23" s="130">
        <v>3.02</v>
      </c>
      <c r="E23" s="25">
        <v>75</v>
      </c>
      <c r="F23" s="31">
        <f t="shared" si="0"/>
        <v>226.5</v>
      </c>
      <c r="G23" s="51"/>
    </row>
    <row r="24" s="1" customFormat="1" ht="21" customHeight="1" spans="1:7">
      <c r="A24" s="25">
        <v>20</v>
      </c>
      <c r="B24" s="66" t="s">
        <v>1135</v>
      </c>
      <c r="C24" s="19" t="s">
        <v>1115</v>
      </c>
      <c r="D24" s="130">
        <v>9.54</v>
      </c>
      <c r="E24" s="25">
        <v>75</v>
      </c>
      <c r="F24" s="31">
        <f t="shared" si="0"/>
        <v>715.5</v>
      </c>
      <c r="G24" s="51" t="s">
        <v>1125</v>
      </c>
    </row>
    <row r="25" s="1" customFormat="1" ht="21" customHeight="1" spans="1:7">
      <c r="A25" s="25">
        <v>21</v>
      </c>
      <c r="B25" s="66" t="s">
        <v>1136</v>
      </c>
      <c r="C25" s="19" t="s">
        <v>1115</v>
      </c>
      <c r="D25" s="130">
        <v>2.44</v>
      </c>
      <c r="E25" s="25">
        <v>75</v>
      </c>
      <c r="F25" s="31">
        <f t="shared" si="0"/>
        <v>183</v>
      </c>
      <c r="G25" s="51" t="s">
        <v>1125</v>
      </c>
    </row>
    <row r="26" s="1" customFormat="1" ht="21" customHeight="1" spans="1:7">
      <c r="A26" s="25">
        <v>22</v>
      </c>
      <c r="B26" s="66" t="s">
        <v>809</v>
      </c>
      <c r="C26" s="19" t="s">
        <v>1115</v>
      </c>
      <c r="D26" s="130">
        <v>2.46</v>
      </c>
      <c r="E26" s="25">
        <v>75</v>
      </c>
      <c r="F26" s="31">
        <f t="shared" si="0"/>
        <v>184.5</v>
      </c>
      <c r="G26" s="51"/>
    </row>
    <row r="27" s="1" customFormat="1" ht="21" customHeight="1" spans="1:7">
      <c r="A27" s="25">
        <v>23</v>
      </c>
      <c r="B27" s="66" t="s">
        <v>1137</v>
      </c>
      <c r="C27" s="19" t="s">
        <v>1115</v>
      </c>
      <c r="D27" s="130">
        <v>6.29</v>
      </c>
      <c r="E27" s="25">
        <v>75</v>
      </c>
      <c r="F27" s="31">
        <f t="shared" si="0"/>
        <v>471.75</v>
      </c>
      <c r="G27" s="51"/>
    </row>
    <row r="28" s="1" customFormat="1" ht="21" customHeight="1" spans="1:7">
      <c r="A28" s="25">
        <v>24</v>
      </c>
      <c r="B28" s="66" t="s">
        <v>1138</v>
      </c>
      <c r="C28" s="19" t="s">
        <v>1115</v>
      </c>
      <c r="D28" s="130">
        <v>1.09</v>
      </c>
      <c r="E28" s="25">
        <v>75</v>
      </c>
      <c r="F28" s="31">
        <f t="shared" si="0"/>
        <v>81.75</v>
      </c>
      <c r="G28" s="51"/>
    </row>
    <row r="29" s="1" customFormat="1" ht="21" customHeight="1" spans="1:7">
      <c r="A29" s="25">
        <v>25</v>
      </c>
      <c r="B29" s="66" t="s">
        <v>1139</v>
      </c>
      <c r="C29" s="19" t="s">
        <v>1115</v>
      </c>
      <c r="D29" s="130">
        <v>2.73</v>
      </c>
      <c r="E29" s="25">
        <v>75</v>
      </c>
      <c r="F29" s="31">
        <f t="shared" si="0"/>
        <v>204.75</v>
      </c>
      <c r="G29" s="51"/>
    </row>
    <row r="30" s="1" customFormat="1" ht="21" customHeight="1" spans="1:7">
      <c r="A30" s="25">
        <v>26</v>
      </c>
      <c r="B30" s="66" t="s">
        <v>1140</v>
      </c>
      <c r="C30" s="19" t="s">
        <v>1115</v>
      </c>
      <c r="D30" s="130">
        <v>3.29</v>
      </c>
      <c r="E30" s="25">
        <v>75</v>
      </c>
      <c r="F30" s="31">
        <f t="shared" si="0"/>
        <v>246.75</v>
      </c>
      <c r="G30" s="51"/>
    </row>
    <row r="31" s="1" customFormat="1" ht="21" customHeight="1" spans="1:7">
      <c r="A31" s="25">
        <v>27</v>
      </c>
      <c r="B31" s="66" t="s">
        <v>720</v>
      </c>
      <c r="C31" s="19" t="s">
        <v>1115</v>
      </c>
      <c r="D31" s="130">
        <v>6.7</v>
      </c>
      <c r="E31" s="25">
        <v>75</v>
      </c>
      <c r="F31" s="31">
        <f t="shared" si="0"/>
        <v>502.5</v>
      </c>
      <c r="G31" s="51"/>
    </row>
    <row r="32" s="1" customFormat="1" ht="21" customHeight="1" spans="1:7">
      <c r="A32" s="25">
        <v>28</v>
      </c>
      <c r="B32" s="66" t="s">
        <v>1141</v>
      </c>
      <c r="C32" s="19" t="s">
        <v>1115</v>
      </c>
      <c r="D32" s="130">
        <v>7.13</v>
      </c>
      <c r="E32" s="25">
        <v>75</v>
      </c>
      <c r="F32" s="31">
        <f t="shared" si="0"/>
        <v>534.75</v>
      </c>
      <c r="G32" s="51"/>
    </row>
    <row r="33" s="1" customFormat="1" ht="21" customHeight="1" spans="1:7">
      <c r="A33" s="25">
        <v>29</v>
      </c>
      <c r="B33" s="66" t="s">
        <v>1142</v>
      </c>
      <c r="C33" s="19" t="s">
        <v>1115</v>
      </c>
      <c r="D33" s="130">
        <v>5.1</v>
      </c>
      <c r="E33" s="25">
        <v>75</v>
      </c>
      <c r="F33" s="31">
        <f t="shared" si="0"/>
        <v>382.5</v>
      </c>
      <c r="G33" s="51"/>
    </row>
    <row r="34" s="1" customFormat="1" ht="21" customHeight="1" spans="1:7">
      <c r="A34" s="25">
        <v>30</v>
      </c>
      <c r="B34" s="66" t="s">
        <v>1143</v>
      </c>
      <c r="C34" s="19" t="s">
        <v>1115</v>
      </c>
      <c r="D34" s="130">
        <v>2.31</v>
      </c>
      <c r="E34" s="25">
        <v>75</v>
      </c>
      <c r="F34" s="31">
        <f t="shared" si="0"/>
        <v>173.25</v>
      </c>
      <c r="G34" s="51"/>
    </row>
    <row r="35" s="1" customFormat="1" ht="21" customHeight="1" spans="1:7">
      <c r="A35" s="25">
        <v>31</v>
      </c>
      <c r="B35" s="66" t="s">
        <v>1144</v>
      </c>
      <c r="C35" s="19" t="s">
        <v>1115</v>
      </c>
      <c r="D35" s="130">
        <v>1.66</v>
      </c>
      <c r="E35" s="25">
        <v>75</v>
      </c>
      <c r="F35" s="31">
        <f t="shared" si="0"/>
        <v>124.5</v>
      </c>
      <c r="G35" s="51"/>
    </row>
    <row r="36" s="1" customFormat="1" ht="21" customHeight="1" spans="1:7">
      <c r="A36" s="25">
        <v>32</v>
      </c>
      <c r="B36" s="66" t="s">
        <v>1145</v>
      </c>
      <c r="C36" s="19" t="s">
        <v>1115</v>
      </c>
      <c r="D36" s="130">
        <v>0.99</v>
      </c>
      <c r="E36" s="25">
        <v>75</v>
      </c>
      <c r="F36" s="31">
        <f t="shared" si="0"/>
        <v>74.25</v>
      </c>
      <c r="G36" s="51"/>
    </row>
    <row r="37" s="1" customFormat="1" ht="21" customHeight="1" spans="1:7">
      <c r="A37" s="25">
        <v>33</v>
      </c>
      <c r="B37" s="66" t="s">
        <v>803</v>
      </c>
      <c r="C37" s="19" t="s">
        <v>1115</v>
      </c>
      <c r="D37" s="130">
        <v>8.64</v>
      </c>
      <c r="E37" s="25">
        <v>75</v>
      </c>
      <c r="F37" s="31">
        <f t="shared" si="0"/>
        <v>648</v>
      </c>
      <c r="G37" s="51" t="s">
        <v>1125</v>
      </c>
    </row>
    <row r="38" s="1" customFormat="1" ht="21" customHeight="1" spans="1:7">
      <c r="A38" s="25">
        <v>34</v>
      </c>
      <c r="B38" s="66" t="s">
        <v>1146</v>
      </c>
      <c r="C38" s="19" t="s">
        <v>1115</v>
      </c>
      <c r="D38" s="130">
        <v>7.17</v>
      </c>
      <c r="E38" s="25">
        <v>75</v>
      </c>
      <c r="F38" s="31">
        <f t="shared" si="0"/>
        <v>537.75</v>
      </c>
      <c r="G38" s="51"/>
    </row>
    <row r="39" s="1" customFormat="1" ht="21" customHeight="1" spans="1:7">
      <c r="A39" s="25">
        <v>35</v>
      </c>
      <c r="B39" s="66" t="s">
        <v>1147</v>
      </c>
      <c r="C39" s="19" t="s">
        <v>1115</v>
      </c>
      <c r="D39" s="130">
        <v>3.28</v>
      </c>
      <c r="E39" s="25">
        <v>75</v>
      </c>
      <c r="F39" s="31">
        <f t="shared" si="0"/>
        <v>246</v>
      </c>
      <c r="G39" s="51"/>
    </row>
    <row r="40" s="1" customFormat="1" ht="21" customHeight="1" spans="1:7">
      <c r="A40" s="25">
        <v>36</v>
      </c>
      <c r="B40" s="66" t="s">
        <v>1148</v>
      </c>
      <c r="C40" s="19" t="s">
        <v>1115</v>
      </c>
      <c r="D40" s="130">
        <v>1.71</v>
      </c>
      <c r="E40" s="25">
        <v>75</v>
      </c>
      <c r="F40" s="31">
        <f t="shared" si="0"/>
        <v>128.25</v>
      </c>
      <c r="G40" s="51"/>
    </row>
    <row r="41" s="1" customFormat="1" ht="21" customHeight="1" spans="1:7">
      <c r="A41" s="25">
        <v>37</v>
      </c>
      <c r="B41" s="66" t="s">
        <v>1149</v>
      </c>
      <c r="C41" s="19" t="s">
        <v>1115</v>
      </c>
      <c r="D41" s="130">
        <v>5.97</v>
      </c>
      <c r="E41" s="25">
        <v>75</v>
      </c>
      <c r="F41" s="31">
        <f t="shared" si="0"/>
        <v>447.75</v>
      </c>
      <c r="G41" s="51"/>
    </row>
    <row r="42" s="1" customFormat="1" ht="21" customHeight="1" spans="1:7">
      <c r="A42" s="25">
        <v>38</v>
      </c>
      <c r="B42" s="66" t="s">
        <v>1150</v>
      </c>
      <c r="C42" s="19" t="s">
        <v>1115</v>
      </c>
      <c r="D42" s="130">
        <v>5.37</v>
      </c>
      <c r="E42" s="25">
        <v>75</v>
      </c>
      <c r="F42" s="31">
        <f t="shared" si="0"/>
        <v>402.75</v>
      </c>
      <c r="G42" s="51"/>
    </row>
    <row r="43" s="1" customFormat="1" ht="21" customHeight="1" spans="1:7">
      <c r="A43" s="25">
        <v>39</v>
      </c>
      <c r="B43" s="66" t="s">
        <v>1151</v>
      </c>
      <c r="C43" s="19" t="s">
        <v>1115</v>
      </c>
      <c r="D43" s="130">
        <v>2.26</v>
      </c>
      <c r="E43" s="25">
        <v>75</v>
      </c>
      <c r="F43" s="31">
        <f t="shared" si="0"/>
        <v>169.5</v>
      </c>
      <c r="G43" s="51"/>
    </row>
    <row r="44" s="1" customFormat="1" ht="21" customHeight="1" spans="1:7">
      <c r="A44" s="25">
        <v>40</v>
      </c>
      <c r="B44" s="66" t="s">
        <v>1152</v>
      </c>
      <c r="C44" s="19" t="s">
        <v>1115</v>
      </c>
      <c r="D44" s="130">
        <v>0.9</v>
      </c>
      <c r="E44" s="25">
        <v>75</v>
      </c>
      <c r="F44" s="31">
        <f t="shared" si="0"/>
        <v>67.5</v>
      </c>
      <c r="G44" s="51"/>
    </row>
    <row r="45" s="1" customFormat="1" ht="21" customHeight="1" spans="1:7">
      <c r="A45" s="25">
        <v>41</v>
      </c>
      <c r="B45" s="66" t="s">
        <v>1153</v>
      </c>
      <c r="C45" s="19" t="s">
        <v>1115</v>
      </c>
      <c r="D45" s="130">
        <v>5.38</v>
      </c>
      <c r="E45" s="25">
        <v>75</v>
      </c>
      <c r="F45" s="31">
        <f t="shared" si="0"/>
        <v>403.5</v>
      </c>
      <c r="G45" s="51" t="s">
        <v>1154</v>
      </c>
    </row>
    <row r="46" s="1" customFormat="1" ht="21" customHeight="1" spans="1:7">
      <c r="A46" s="25">
        <v>42</v>
      </c>
      <c r="B46" s="66" t="s">
        <v>1155</v>
      </c>
      <c r="C46" s="19" t="s">
        <v>1115</v>
      </c>
      <c r="D46" s="130">
        <v>1.28</v>
      </c>
      <c r="E46" s="25">
        <v>75</v>
      </c>
      <c r="F46" s="31">
        <f t="shared" si="0"/>
        <v>96</v>
      </c>
      <c r="G46" s="51" t="s">
        <v>1125</v>
      </c>
    </row>
    <row r="47" s="1" customFormat="1" ht="21" customHeight="1" spans="1:7">
      <c r="A47" s="25">
        <v>43</v>
      </c>
      <c r="B47" s="66" t="s">
        <v>1156</v>
      </c>
      <c r="C47" s="19" t="s">
        <v>1115</v>
      </c>
      <c r="D47" s="130">
        <v>2.94</v>
      </c>
      <c r="E47" s="25">
        <v>75</v>
      </c>
      <c r="F47" s="31">
        <f t="shared" si="0"/>
        <v>220.5</v>
      </c>
      <c r="G47" s="51"/>
    </row>
    <row r="48" s="1" customFormat="1" ht="21" customHeight="1" spans="1:7">
      <c r="A48" s="25">
        <v>44</v>
      </c>
      <c r="B48" s="66" t="s">
        <v>1157</v>
      </c>
      <c r="C48" s="19" t="s">
        <v>1115</v>
      </c>
      <c r="D48" s="130">
        <v>2.9</v>
      </c>
      <c r="E48" s="25">
        <v>75</v>
      </c>
      <c r="F48" s="31">
        <f t="shared" si="0"/>
        <v>217.5</v>
      </c>
      <c r="G48" s="51" t="s">
        <v>1125</v>
      </c>
    </row>
    <row r="49" s="1" customFormat="1" ht="21" customHeight="1" spans="1:7">
      <c r="A49" s="25">
        <v>45</v>
      </c>
      <c r="B49" s="66" t="s">
        <v>1158</v>
      </c>
      <c r="C49" s="19" t="s">
        <v>1115</v>
      </c>
      <c r="D49" s="130">
        <v>9.15</v>
      </c>
      <c r="E49" s="25">
        <v>75</v>
      </c>
      <c r="F49" s="31">
        <f t="shared" si="0"/>
        <v>686.25</v>
      </c>
      <c r="G49" s="51" t="s">
        <v>1125</v>
      </c>
    </row>
    <row r="50" s="1" customFormat="1" ht="21" customHeight="1" spans="1:7">
      <c r="A50" s="25">
        <v>46</v>
      </c>
      <c r="B50" s="66" t="s">
        <v>758</v>
      </c>
      <c r="C50" s="19" t="s">
        <v>1115</v>
      </c>
      <c r="D50" s="130">
        <v>1.48</v>
      </c>
      <c r="E50" s="25">
        <v>75</v>
      </c>
      <c r="F50" s="31">
        <f t="shared" si="0"/>
        <v>111</v>
      </c>
      <c r="G50" s="51" t="s">
        <v>1125</v>
      </c>
    </row>
    <row r="51" s="1" customFormat="1" ht="21" customHeight="1" spans="1:7">
      <c r="A51" s="25">
        <v>47</v>
      </c>
      <c r="B51" s="66" t="s">
        <v>1159</v>
      </c>
      <c r="C51" s="19" t="s">
        <v>1115</v>
      </c>
      <c r="D51" s="130">
        <v>5.18</v>
      </c>
      <c r="E51" s="25">
        <v>75</v>
      </c>
      <c r="F51" s="31">
        <f t="shared" si="0"/>
        <v>388.5</v>
      </c>
      <c r="G51" s="51"/>
    </row>
    <row r="52" s="1" customFormat="1" ht="21" customHeight="1" spans="1:7">
      <c r="A52" s="25">
        <v>48</v>
      </c>
      <c r="B52" s="66" t="s">
        <v>761</v>
      </c>
      <c r="C52" s="19" t="s">
        <v>1115</v>
      </c>
      <c r="D52" s="130">
        <v>3.59</v>
      </c>
      <c r="E52" s="25">
        <v>75</v>
      </c>
      <c r="F52" s="31">
        <f t="shared" si="0"/>
        <v>269.25</v>
      </c>
      <c r="G52" s="51" t="s">
        <v>1125</v>
      </c>
    </row>
    <row r="53" s="1" customFormat="1" ht="21" customHeight="1" spans="1:7">
      <c r="A53" s="25">
        <v>49</v>
      </c>
      <c r="B53" s="66" t="s">
        <v>1160</v>
      </c>
      <c r="C53" s="19" t="s">
        <v>1115</v>
      </c>
      <c r="D53" s="130">
        <v>0.91</v>
      </c>
      <c r="E53" s="25">
        <v>75</v>
      </c>
      <c r="F53" s="31">
        <f t="shared" si="0"/>
        <v>68.25</v>
      </c>
      <c r="G53" s="51" t="s">
        <v>1125</v>
      </c>
    </row>
    <row r="54" s="1" customFormat="1" ht="21" customHeight="1" spans="1:7">
      <c r="A54" s="25">
        <v>50</v>
      </c>
      <c r="B54" s="66" t="s">
        <v>1161</v>
      </c>
      <c r="C54" s="19" t="s">
        <v>1115</v>
      </c>
      <c r="D54" s="130">
        <v>4.81</v>
      </c>
      <c r="E54" s="25">
        <v>75</v>
      </c>
      <c r="F54" s="31">
        <f t="shared" si="0"/>
        <v>360.75</v>
      </c>
      <c r="G54" s="51"/>
    </row>
    <row r="55" s="1" customFormat="1" ht="21" customHeight="1" spans="1:7">
      <c r="A55" s="25">
        <v>51</v>
      </c>
      <c r="B55" s="66" t="s">
        <v>1162</v>
      </c>
      <c r="C55" s="19" t="s">
        <v>1115</v>
      </c>
      <c r="D55" s="130">
        <v>3.7</v>
      </c>
      <c r="E55" s="25">
        <v>75</v>
      </c>
      <c r="F55" s="31">
        <f t="shared" si="0"/>
        <v>277.5</v>
      </c>
      <c r="G55" s="51"/>
    </row>
    <row r="56" s="1" customFormat="1" ht="21" customHeight="1" spans="1:7">
      <c r="A56" s="25">
        <v>52</v>
      </c>
      <c r="B56" s="66" t="s">
        <v>1163</v>
      </c>
      <c r="C56" s="19" t="s">
        <v>1115</v>
      </c>
      <c r="D56" s="130">
        <v>4.2</v>
      </c>
      <c r="E56" s="25">
        <v>75</v>
      </c>
      <c r="F56" s="31">
        <f t="shared" si="0"/>
        <v>315</v>
      </c>
      <c r="G56" s="51"/>
    </row>
    <row r="57" s="1" customFormat="1" ht="21" customHeight="1" spans="1:7">
      <c r="A57" s="25">
        <v>53</v>
      </c>
      <c r="B57" s="66" t="s">
        <v>1164</v>
      </c>
      <c r="C57" s="19" t="s">
        <v>1115</v>
      </c>
      <c r="D57" s="130">
        <v>5.71</v>
      </c>
      <c r="E57" s="25">
        <v>75</v>
      </c>
      <c r="F57" s="31">
        <f t="shared" si="0"/>
        <v>428.25</v>
      </c>
      <c r="G57" s="51"/>
    </row>
    <row r="58" s="1" customFormat="1" ht="21" customHeight="1" spans="1:7">
      <c r="A58" s="25">
        <v>54</v>
      </c>
      <c r="B58" s="66" t="s">
        <v>1165</v>
      </c>
      <c r="C58" s="19" t="s">
        <v>1115</v>
      </c>
      <c r="D58" s="130">
        <v>4.07</v>
      </c>
      <c r="E58" s="25">
        <v>75</v>
      </c>
      <c r="F58" s="31">
        <f t="shared" si="0"/>
        <v>305.25</v>
      </c>
      <c r="G58" s="51"/>
    </row>
    <row r="59" s="1" customFormat="1" ht="21" customHeight="1" spans="1:7">
      <c r="A59" s="25">
        <v>55</v>
      </c>
      <c r="B59" s="66" t="s">
        <v>1166</v>
      </c>
      <c r="C59" s="19" t="s">
        <v>1115</v>
      </c>
      <c r="D59" s="130">
        <v>3.37</v>
      </c>
      <c r="E59" s="25">
        <v>75</v>
      </c>
      <c r="F59" s="31">
        <f t="shared" si="0"/>
        <v>252.75</v>
      </c>
      <c r="G59" s="51"/>
    </row>
    <row r="60" s="1" customFormat="1" ht="21" customHeight="1" spans="1:7">
      <c r="A60" s="25">
        <v>56</v>
      </c>
      <c r="B60" s="66" t="s">
        <v>1167</v>
      </c>
      <c r="C60" s="19" t="s">
        <v>1115</v>
      </c>
      <c r="D60" s="130">
        <v>2.89</v>
      </c>
      <c r="E60" s="25">
        <v>75</v>
      </c>
      <c r="F60" s="31">
        <f t="shared" si="0"/>
        <v>216.75</v>
      </c>
      <c r="G60" s="51"/>
    </row>
    <row r="61" s="1" customFormat="1" ht="21" customHeight="1" spans="1:7">
      <c r="A61" s="25">
        <v>57</v>
      </c>
      <c r="B61" s="66" t="s">
        <v>1168</v>
      </c>
      <c r="C61" s="19" t="s">
        <v>1115</v>
      </c>
      <c r="D61" s="130">
        <v>2.6</v>
      </c>
      <c r="E61" s="25">
        <v>75</v>
      </c>
      <c r="F61" s="31">
        <f t="shared" si="0"/>
        <v>195</v>
      </c>
      <c r="G61" s="51"/>
    </row>
    <row r="62" s="1" customFormat="1" ht="21" customHeight="1" spans="1:7">
      <c r="A62" s="25">
        <v>58</v>
      </c>
      <c r="B62" s="66" t="s">
        <v>1169</v>
      </c>
      <c r="C62" s="19" t="s">
        <v>1115</v>
      </c>
      <c r="D62" s="130">
        <v>4.82</v>
      </c>
      <c r="E62" s="25">
        <v>75</v>
      </c>
      <c r="F62" s="31">
        <f t="shared" si="0"/>
        <v>361.5</v>
      </c>
      <c r="G62" s="51" t="s">
        <v>1125</v>
      </c>
    </row>
    <row r="63" s="1" customFormat="1" ht="21" customHeight="1" spans="1:7">
      <c r="A63" s="25">
        <v>59</v>
      </c>
      <c r="B63" s="66" t="s">
        <v>1170</v>
      </c>
      <c r="C63" s="19" t="s">
        <v>1115</v>
      </c>
      <c r="D63" s="130">
        <v>5.01</v>
      </c>
      <c r="E63" s="25">
        <v>75</v>
      </c>
      <c r="F63" s="31">
        <f t="shared" si="0"/>
        <v>375.75</v>
      </c>
      <c r="G63" s="51"/>
    </row>
    <row r="64" s="1" customFormat="1" ht="21" customHeight="1" spans="1:7">
      <c r="A64" s="25">
        <v>60</v>
      </c>
      <c r="B64" s="66" t="s">
        <v>1171</v>
      </c>
      <c r="C64" s="19" t="s">
        <v>1115</v>
      </c>
      <c r="D64" s="130">
        <v>3.6</v>
      </c>
      <c r="E64" s="25">
        <v>75</v>
      </c>
      <c r="F64" s="31">
        <f t="shared" si="0"/>
        <v>270</v>
      </c>
      <c r="G64" s="51" t="s">
        <v>1125</v>
      </c>
    </row>
    <row r="65" s="1" customFormat="1" ht="21" customHeight="1" spans="1:7">
      <c r="A65" s="25">
        <v>61</v>
      </c>
      <c r="B65" s="66" t="s">
        <v>1172</v>
      </c>
      <c r="C65" s="19" t="s">
        <v>1115</v>
      </c>
      <c r="D65" s="130">
        <v>5.07</v>
      </c>
      <c r="E65" s="25">
        <v>75</v>
      </c>
      <c r="F65" s="31">
        <f t="shared" si="0"/>
        <v>380.25</v>
      </c>
      <c r="G65" s="51"/>
    </row>
    <row r="66" s="1" customFormat="1" ht="21" customHeight="1" spans="1:7">
      <c r="A66" s="25">
        <v>62</v>
      </c>
      <c r="B66" s="66" t="s">
        <v>1173</v>
      </c>
      <c r="C66" s="19" t="s">
        <v>1115</v>
      </c>
      <c r="D66" s="130">
        <v>3.66</v>
      </c>
      <c r="E66" s="25">
        <v>75</v>
      </c>
      <c r="F66" s="31">
        <f t="shared" si="0"/>
        <v>274.5</v>
      </c>
      <c r="G66" s="51"/>
    </row>
    <row r="67" s="1" customFormat="1" ht="21" customHeight="1" spans="1:7">
      <c r="A67" s="25">
        <v>63</v>
      </c>
      <c r="B67" s="66" t="s">
        <v>1174</v>
      </c>
      <c r="C67" s="19" t="s">
        <v>1115</v>
      </c>
      <c r="D67" s="130">
        <v>6.24</v>
      </c>
      <c r="E67" s="25">
        <v>75</v>
      </c>
      <c r="F67" s="31">
        <f t="shared" si="0"/>
        <v>468</v>
      </c>
      <c r="G67" s="51"/>
    </row>
    <row r="68" s="1" customFormat="1" ht="21" customHeight="1" spans="1:7">
      <c r="A68" s="25">
        <v>64</v>
      </c>
      <c r="B68" s="66" t="s">
        <v>1175</v>
      </c>
      <c r="C68" s="19" t="s">
        <v>1115</v>
      </c>
      <c r="D68" s="130">
        <v>4.47</v>
      </c>
      <c r="E68" s="25">
        <v>75</v>
      </c>
      <c r="F68" s="31">
        <f t="shared" ref="F68:F131" si="1">D68*E68</f>
        <v>335.25</v>
      </c>
      <c r="G68" s="51"/>
    </row>
    <row r="69" s="1" customFormat="1" ht="21" customHeight="1" spans="1:7">
      <c r="A69" s="25">
        <v>65</v>
      </c>
      <c r="B69" s="66" t="s">
        <v>1176</v>
      </c>
      <c r="C69" s="19" t="s">
        <v>1115</v>
      </c>
      <c r="D69" s="130">
        <v>4.56</v>
      </c>
      <c r="E69" s="25">
        <v>75</v>
      </c>
      <c r="F69" s="31">
        <f t="shared" si="1"/>
        <v>342</v>
      </c>
      <c r="G69" s="51"/>
    </row>
    <row r="70" s="1" customFormat="1" ht="21" customHeight="1" spans="1:7">
      <c r="A70" s="25">
        <v>66</v>
      </c>
      <c r="B70" s="66" t="s">
        <v>1177</v>
      </c>
      <c r="C70" s="19" t="s">
        <v>1178</v>
      </c>
      <c r="D70" s="130">
        <v>0.69</v>
      </c>
      <c r="E70" s="25">
        <v>75</v>
      </c>
      <c r="F70" s="31">
        <f t="shared" si="1"/>
        <v>51.75</v>
      </c>
      <c r="G70" s="51"/>
    </row>
    <row r="71" s="1" customFormat="1" ht="21" customHeight="1" spans="1:7">
      <c r="A71" s="25">
        <v>67</v>
      </c>
      <c r="B71" s="66" t="s">
        <v>1179</v>
      </c>
      <c r="C71" s="19" t="s">
        <v>1178</v>
      </c>
      <c r="D71" s="130">
        <v>2.01</v>
      </c>
      <c r="E71" s="25">
        <v>75</v>
      </c>
      <c r="F71" s="31">
        <f t="shared" si="1"/>
        <v>150.75</v>
      </c>
      <c r="G71" s="51"/>
    </row>
    <row r="72" s="1" customFormat="1" ht="21" customHeight="1" spans="1:7">
      <c r="A72" s="25">
        <v>68</v>
      </c>
      <c r="B72" s="66" t="s">
        <v>1180</v>
      </c>
      <c r="C72" s="19" t="s">
        <v>1178</v>
      </c>
      <c r="D72" s="130">
        <v>1.09</v>
      </c>
      <c r="E72" s="25">
        <v>75</v>
      </c>
      <c r="F72" s="31">
        <f t="shared" si="1"/>
        <v>81.75</v>
      </c>
      <c r="G72" s="51"/>
    </row>
    <row r="73" s="1" customFormat="1" ht="21" customHeight="1" spans="1:7">
      <c r="A73" s="25">
        <v>69</v>
      </c>
      <c r="B73" s="66" t="s">
        <v>1181</v>
      </c>
      <c r="C73" s="19" t="s">
        <v>1178</v>
      </c>
      <c r="D73" s="130">
        <v>0.79</v>
      </c>
      <c r="E73" s="25">
        <v>75</v>
      </c>
      <c r="F73" s="31">
        <f t="shared" si="1"/>
        <v>59.25</v>
      </c>
      <c r="G73" s="51"/>
    </row>
    <row r="74" s="1" customFormat="1" ht="21" customHeight="1" spans="1:7">
      <c r="A74" s="25">
        <v>70</v>
      </c>
      <c r="B74" s="66" t="s">
        <v>1182</v>
      </c>
      <c r="C74" s="19" t="s">
        <v>1178</v>
      </c>
      <c r="D74" s="130">
        <v>2.56</v>
      </c>
      <c r="E74" s="25">
        <v>75</v>
      </c>
      <c r="F74" s="31">
        <f t="shared" si="1"/>
        <v>192</v>
      </c>
      <c r="G74" s="51"/>
    </row>
    <row r="75" s="1" customFormat="1" ht="21" customHeight="1" spans="1:7">
      <c r="A75" s="25">
        <v>71</v>
      </c>
      <c r="B75" s="66" t="s">
        <v>1183</v>
      </c>
      <c r="C75" s="19" t="s">
        <v>1178</v>
      </c>
      <c r="D75" s="130">
        <v>0.63</v>
      </c>
      <c r="E75" s="25">
        <v>75</v>
      </c>
      <c r="F75" s="31">
        <f t="shared" si="1"/>
        <v>47.25</v>
      </c>
      <c r="G75" s="51"/>
    </row>
    <row r="76" s="1" customFormat="1" ht="21" customHeight="1" spans="1:7">
      <c r="A76" s="25">
        <v>72</v>
      </c>
      <c r="B76" s="66" t="s">
        <v>1184</v>
      </c>
      <c r="C76" s="19" t="s">
        <v>1178</v>
      </c>
      <c r="D76" s="130">
        <v>1.55</v>
      </c>
      <c r="E76" s="25">
        <v>75</v>
      </c>
      <c r="F76" s="31">
        <f t="shared" si="1"/>
        <v>116.25</v>
      </c>
      <c r="G76" s="51"/>
    </row>
    <row r="77" s="1" customFormat="1" ht="21" customHeight="1" spans="1:7">
      <c r="A77" s="25">
        <v>73</v>
      </c>
      <c r="B77" s="66" t="s">
        <v>1185</v>
      </c>
      <c r="C77" s="19" t="s">
        <v>1178</v>
      </c>
      <c r="D77" s="130">
        <v>1.09</v>
      </c>
      <c r="E77" s="25">
        <v>75</v>
      </c>
      <c r="F77" s="31">
        <f t="shared" si="1"/>
        <v>81.75</v>
      </c>
      <c r="G77" s="51"/>
    </row>
    <row r="78" s="1" customFormat="1" ht="21" customHeight="1" spans="1:7">
      <c r="A78" s="25">
        <v>74</v>
      </c>
      <c r="B78" s="66" t="s">
        <v>1186</v>
      </c>
      <c r="C78" s="19" t="s">
        <v>1178</v>
      </c>
      <c r="D78" s="130">
        <v>1.89</v>
      </c>
      <c r="E78" s="25">
        <v>75</v>
      </c>
      <c r="F78" s="31">
        <f t="shared" si="1"/>
        <v>141.75</v>
      </c>
      <c r="G78" s="51"/>
    </row>
    <row r="79" s="1" customFormat="1" ht="21" customHeight="1" spans="1:7">
      <c r="A79" s="25">
        <v>75</v>
      </c>
      <c r="B79" s="66" t="s">
        <v>1187</v>
      </c>
      <c r="C79" s="19" t="s">
        <v>1178</v>
      </c>
      <c r="D79" s="130">
        <v>1.94</v>
      </c>
      <c r="E79" s="25">
        <v>75</v>
      </c>
      <c r="F79" s="31">
        <f t="shared" si="1"/>
        <v>145.5</v>
      </c>
      <c r="G79" s="51"/>
    </row>
    <row r="80" s="1" customFormat="1" ht="21" customHeight="1" spans="1:7">
      <c r="A80" s="25">
        <v>76</v>
      </c>
      <c r="B80" s="66" t="s">
        <v>1188</v>
      </c>
      <c r="C80" s="19" t="s">
        <v>1178</v>
      </c>
      <c r="D80" s="130">
        <v>0.96</v>
      </c>
      <c r="E80" s="25">
        <v>75</v>
      </c>
      <c r="F80" s="31">
        <f t="shared" si="1"/>
        <v>72</v>
      </c>
      <c r="G80" s="51" t="s">
        <v>1125</v>
      </c>
    </row>
    <row r="81" s="1" customFormat="1" ht="21" customHeight="1" spans="1:7">
      <c r="A81" s="25">
        <v>77</v>
      </c>
      <c r="B81" s="66" t="s">
        <v>1189</v>
      </c>
      <c r="C81" s="19" t="s">
        <v>1178</v>
      </c>
      <c r="D81" s="130">
        <v>1.5</v>
      </c>
      <c r="E81" s="25">
        <v>75</v>
      </c>
      <c r="F81" s="31">
        <f t="shared" si="1"/>
        <v>112.5</v>
      </c>
      <c r="G81" s="51"/>
    </row>
    <row r="82" s="1" customFormat="1" ht="21" customHeight="1" spans="1:7">
      <c r="A82" s="25">
        <v>78</v>
      </c>
      <c r="B82" s="66" t="s">
        <v>1190</v>
      </c>
      <c r="C82" s="19" t="s">
        <v>1178</v>
      </c>
      <c r="D82" s="130">
        <v>1.51</v>
      </c>
      <c r="E82" s="25">
        <v>75</v>
      </c>
      <c r="F82" s="31">
        <f t="shared" si="1"/>
        <v>113.25</v>
      </c>
      <c r="G82" s="51"/>
    </row>
    <row r="83" s="1" customFormat="1" ht="21" customHeight="1" spans="1:7">
      <c r="A83" s="25">
        <v>79</v>
      </c>
      <c r="B83" s="66" t="s">
        <v>1191</v>
      </c>
      <c r="C83" s="19" t="s">
        <v>1178</v>
      </c>
      <c r="D83" s="130">
        <v>1.13</v>
      </c>
      <c r="E83" s="25">
        <v>75</v>
      </c>
      <c r="F83" s="31">
        <f t="shared" si="1"/>
        <v>84.75</v>
      </c>
      <c r="G83" s="51"/>
    </row>
    <row r="84" s="1" customFormat="1" ht="21" customHeight="1" spans="1:7">
      <c r="A84" s="25">
        <v>80</v>
      </c>
      <c r="B84" s="66" t="s">
        <v>1192</v>
      </c>
      <c r="C84" s="19" t="s">
        <v>1178</v>
      </c>
      <c r="D84" s="130">
        <v>0.99</v>
      </c>
      <c r="E84" s="25">
        <v>75</v>
      </c>
      <c r="F84" s="31">
        <f t="shared" si="1"/>
        <v>74.25</v>
      </c>
      <c r="G84" s="51"/>
    </row>
    <row r="85" s="1" customFormat="1" ht="21" customHeight="1" spans="1:7">
      <c r="A85" s="25">
        <v>81</v>
      </c>
      <c r="B85" s="66" t="s">
        <v>1158</v>
      </c>
      <c r="C85" s="19" t="s">
        <v>1178</v>
      </c>
      <c r="D85" s="130">
        <v>3.9</v>
      </c>
      <c r="E85" s="25">
        <v>75</v>
      </c>
      <c r="F85" s="31">
        <f t="shared" si="1"/>
        <v>292.5</v>
      </c>
      <c r="G85" s="51" t="s">
        <v>1125</v>
      </c>
    </row>
    <row r="86" s="1" customFormat="1" ht="21" customHeight="1" spans="1:7">
      <c r="A86" s="25">
        <v>82</v>
      </c>
      <c r="B86" s="66" t="s">
        <v>1193</v>
      </c>
      <c r="C86" s="19" t="s">
        <v>1178</v>
      </c>
      <c r="D86" s="130">
        <v>2.61</v>
      </c>
      <c r="E86" s="25">
        <v>75</v>
      </c>
      <c r="F86" s="31">
        <f t="shared" si="1"/>
        <v>195.75</v>
      </c>
      <c r="G86" s="51" t="s">
        <v>1125</v>
      </c>
    </row>
    <row r="87" s="1" customFormat="1" ht="21" customHeight="1" spans="1:7">
      <c r="A87" s="25">
        <v>83</v>
      </c>
      <c r="B87" s="66" t="s">
        <v>1194</v>
      </c>
      <c r="C87" s="19" t="s">
        <v>1178</v>
      </c>
      <c r="D87" s="130">
        <v>2.29</v>
      </c>
      <c r="E87" s="25">
        <v>75</v>
      </c>
      <c r="F87" s="31">
        <f t="shared" si="1"/>
        <v>171.75</v>
      </c>
      <c r="G87" s="51"/>
    </row>
    <row r="88" s="1" customFormat="1" ht="21" customHeight="1" spans="1:7">
      <c r="A88" s="25">
        <v>84</v>
      </c>
      <c r="B88" s="66" t="s">
        <v>1195</v>
      </c>
      <c r="C88" s="19" t="s">
        <v>1178</v>
      </c>
      <c r="D88" s="130">
        <v>0.93</v>
      </c>
      <c r="E88" s="25">
        <v>75</v>
      </c>
      <c r="F88" s="31">
        <f t="shared" si="1"/>
        <v>69.75</v>
      </c>
      <c r="G88" s="51"/>
    </row>
    <row r="89" s="1" customFormat="1" ht="21" customHeight="1" spans="1:7">
      <c r="A89" s="25">
        <v>85</v>
      </c>
      <c r="B89" s="66" t="s">
        <v>1196</v>
      </c>
      <c r="C89" s="19" t="s">
        <v>1178</v>
      </c>
      <c r="D89" s="130">
        <v>1.75</v>
      </c>
      <c r="E89" s="25">
        <v>75</v>
      </c>
      <c r="F89" s="31">
        <f t="shared" si="1"/>
        <v>131.25</v>
      </c>
      <c r="G89" s="51"/>
    </row>
    <row r="90" s="1" customFormat="1" ht="21" customHeight="1" spans="1:7">
      <c r="A90" s="25">
        <v>86</v>
      </c>
      <c r="B90" s="66" t="s">
        <v>770</v>
      </c>
      <c r="C90" s="19" t="s">
        <v>1178</v>
      </c>
      <c r="D90" s="130">
        <v>1.15</v>
      </c>
      <c r="E90" s="25">
        <v>75</v>
      </c>
      <c r="F90" s="31">
        <f t="shared" si="1"/>
        <v>86.25</v>
      </c>
      <c r="G90" s="51"/>
    </row>
    <row r="91" s="1" customFormat="1" ht="21" customHeight="1" spans="1:7">
      <c r="A91" s="25">
        <v>87</v>
      </c>
      <c r="B91" s="66" t="s">
        <v>906</v>
      </c>
      <c r="C91" s="19" t="s">
        <v>1178</v>
      </c>
      <c r="D91" s="130">
        <v>1.25</v>
      </c>
      <c r="E91" s="25">
        <v>75</v>
      </c>
      <c r="F91" s="31">
        <f t="shared" si="1"/>
        <v>93.75</v>
      </c>
      <c r="G91" s="51" t="s">
        <v>1197</v>
      </c>
    </row>
    <row r="92" s="1" customFormat="1" ht="21" customHeight="1" spans="1:7">
      <c r="A92" s="25">
        <v>88</v>
      </c>
      <c r="B92" s="66" t="s">
        <v>1198</v>
      </c>
      <c r="C92" s="19" t="s">
        <v>1178</v>
      </c>
      <c r="D92" s="130">
        <v>0.97</v>
      </c>
      <c r="E92" s="25">
        <v>75</v>
      </c>
      <c r="F92" s="31">
        <f t="shared" si="1"/>
        <v>72.75</v>
      </c>
      <c r="G92" s="51"/>
    </row>
    <row r="93" s="1" customFormat="1" ht="21" customHeight="1" spans="1:7">
      <c r="A93" s="25">
        <v>89</v>
      </c>
      <c r="B93" s="66" t="s">
        <v>1199</v>
      </c>
      <c r="C93" s="19" t="s">
        <v>1178</v>
      </c>
      <c r="D93" s="130">
        <v>1.76</v>
      </c>
      <c r="E93" s="25">
        <v>75</v>
      </c>
      <c r="F93" s="31">
        <f t="shared" si="1"/>
        <v>132</v>
      </c>
      <c r="G93" s="51"/>
    </row>
    <row r="94" s="1" customFormat="1" ht="21" customHeight="1" spans="1:7">
      <c r="A94" s="25">
        <v>90</v>
      </c>
      <c r="B94" s="66" t="s">
        <v>1200</v>
      </c>
      <c r="C94" s="19" t="s">
        <v>1178</v>
      </c>
      <c r="D94" s="130">
        <v>1.36</v>
      </c>
      <c r="E94" s="25">
        <v>75</v>
      </c>
      <c r="F94" s="31">
        <f t="shared" si="1"/>
        <v>102</v>
      </c>
      <c r="G94" s="51"/>
    </row>
    <row r="95" s="1" customFormat="1" ht="21" customHeight="1" spans="1:7">
      <c r="A95" s="25">
        <v>91</v>
      </c>
      <c r="B95" s="66" t="s">
        <v>1201</v>
      </c>
      <c r="C95" s="19" t="s">
        <v>1178</v>
      </c>
      <c r="D95" s="130">
        <v>1.22</v>
      </c>
      <c r="E95" s="25">
        <v>75</v>
      </c>
      <c r="F95" s="31">
        <f t="shared" si="1"/>
        <v>91.5</v>
      </c>
      <c r="G95" s="51"/>
    </row>
    <row r="96" s="1" customFormat="1" ht="21" customHeight="1" spans="1:7">
      <c r="A96" s="25">
        <v>92</v>
      </c>
      <c r="B96" s="66" t="s">
        <v>1202</v>
      </c>
      <c r="C96" s="19" t="s">
        <v>1178</v>
      </c>
      <c r="D96" s="130">
        <v>2.4</v>
      </c>
      <c r="E96" s="25">
        <v>75</v>
      </c>
      <c r="F96" s="31">
        <f t="shared" si="1"/>
        <v>180</v>
      </c>
      <c r="G96" s="51"/>
    </row>
    <row r="97" s="1" customFormat="1" ht="21" customHeight="1" spans="1:7">
      <c r="A97" s="25">
        <v>93</v>
      </c>
      <c r="B97" s="66" t="s">
        <v>1203</v>
      </c>
      <c r="C97" s="19" t="s">
        <v>1178</v>
      </c>
      <c r="D97" s="130">
        <v>3.38</v>
      </c>
      <c r="E97" s="25">
        <v>75</v>
      </c>
      <c r="F97" s="31">
        <f t="shared" si="1"/>
        <v>253.5</v>
      </c>
      <c r="G97" s="51" t="s">
        <v>1204</v>
      </c>
    </row>
    <row r="98" s="1" customFormat="1" ht="21" customHeight="1" spans="1:7">
      <c r="A98" s="25">
        <v>94</v>
      </c>
      <c r="B98" s="66" t="s">
        <v>1205</v>
      </c>
      <c r="C98" s="19" t="s">
        <v>1178</v>
      </c>
      <c r="D98" s="130">
        <v>1.2</v>
      </c>
      <c r="E98" s="25">
        <v>75</v>
      </c>
      <c r="F98" s="31">
        <f t="shared" si="1"/>
        <v>90</v>
      </c>
      <c r="G98" s="51"/>
    </row>
    <row r="99" s="1" customFormat="1" ht="21" customHeight="1" spans="1:7">
      <c r="A99" s="25">
        <v>95</v>
      </c>
      <c r="B99" s="66" t="s">
        <v>1206</v>
      </c>
      <c r="C99" s="19" t="s">
        <v>1178</v>
      </c>
      <c r="D99" s="130">
        <v>1.17</v>
      </c>
      <c r="E99" s="25">
        <v>75</v>
      </c>
      <c r="F99" s="31">
        <f t="shared" si="1"/>
        <v>87.75</v>
      </c>
      <c r="G99" s="51"/>
    </row>
    <row r="100" s="1" customFormat="1" ht="21" customHeight="1" spans="1:7">
      <c r="A100" s="25">
        <v>96</v>
      </c>
      <c r="B100" s="66" t="s">
        <v>1207</v>
      </c>
      <c r="C100" s="19" t="s">
        <v>1178</v>
      </c>
      <c r="D100" s="130">
        <v>3.87</v>
      </c>
      <c r="E100" s="25">
        <v>75</v>
      </c>
      <c r="F100" s="31">
        <f t="shared" si="1"/>
        <v>290.25</v>
      </c>
      <c r="G100" s="51" t="s">
        <v>1125</v>
      </c>
    </row>
    <row r="101" s="1" customFormat="1" ht="21" customHeight="1" spans="1:7">
      <c r="A101" s="25">
        <v>97</v>
      </c>
      <c r="B101" s="66" t="s">
        <v>1208</v>
      </c>
      <c r="C101" s="19" t="s">
        <v>1178</v>
      </c>
      <c r="D101" s="130">
        <v>1.45</v>
      </c>
      <c r="E101" s="25">
        <v>75</v>
      </c>
      <c r="F101" s="31">
        <f t="shared" si="1"/>
        <v>108.75</v>
      </c>
      <c r="G101" s="51"/>
    </row>
    <row r="102" s="1" customFormat="1" ht="21" customHeight="1" spans="1:7">
      <c r="A102" s="25">
        <v>98</v>
      </c>
      <c r="B102" s="66" t="s">
        <v>1209</v>
      </c>
      <c r="C102" s="19" t="s">
        <v>1178</v>
      </c>
      <c r="D102" s="130">
        <v>0.78</v>
      </c>
      <c r="E102" s="25">
        <v>75</v>
      </c>
      <c r="F102" s="31">
        <f t="shared" si="1"/>
        <v>58.5</v>
      </c>
      <c r="G102" s="51"/>
    </row>
    <row r="103" s="1" customFormat="1" ht="21" customHeight="1" spans="1:7">
      <c r="A103" s="25">
        <v>99</v>
      </c>
      <c r="B103" s="66" t="s">
        <v>1210</v>
      </c>
      <c r="C103" s="19" t="s">
        <v>1178</v>
      </c>
      <c r="D103" s="130">
        <v>1.63</v>
      </c>
      <c r="E103" s="25">
        <v>75</v>
      </c>
      <c r="F103" s="31">
        <f t="shared" si="1"/>
        <v>122.25</v>
      </c>
      <c r="G103" s="51" t="s">
        <v>1125</v>
      </c>
    </row>
    <row r="104" s="1" customFormat="1" ht="21" customHeight="1" spans="1:7">
      <c r="A104" s="25">
        <v>100</v>
      </c>
      <c r="B104" s="66" t="s">
        <v>1211</v>
      </c>
      <c r="C104" s="19" t="s">
        <v>1178</v>
      </c>
      <c r="D104" s="130">
        <v>1.65</v>
      </c>
      <c r="E104" s="25">
        <v>75</v>
      </c>
      <c r="F104" s="31">
        <f t="shared" si="1"/>
        <v>123.75</v>
      </c>
      <c r="G104" s="51" t="s">
        <v>1125</v>
      </c>
    </row>
    <row r="105" s="1" customFormat="1" ht="21" customHeight="1" spans="1:7">
      <c r="A105" s="25">
        <v>101</v>
      </c>
      <c r="B105" s="66" t="s">
        <v>1212</v>
      </c>
      <c r="C105" s="19" t="s">
        <v>1178</v>
      </c>
      <c r="D105" s="130">
        <v>2.12</v>
      </c>
      <c r="E105" s="25">
        <v>75</v>
      </c>
      <c r="F105" s="31">
        <f t="shared" si="1"/>
        <v>159</v>
      </c>
      <c r="G105" s="51"/>
    </row>
    <row r="106" s="1" customFormat="1" ht="21" customHeight="1" spans="1:7">
      <c r="A106" s="25">
        <v>102</v>
      </c>
      <c r="B106" s="66" t="s">
        <v>1213</v>
      </c>
      <c r="C106" s="19" t="s">
        <v>1178</v>
      </c>
      <c r="D106" s="130">
        <v>1.91</v>
      </c>
      <c r="E106" s="25">
        <v>75</v>
      </c>
      <c r="F106" s="31">
        <f t="shared" si="1"/>
        <v>143.25</v>
      </c>
      <c r="G106" s="51" t="s">
        <v>1125</v>
      </c>
    </row>
    <row r="107" s="1" customFormat="1" ht="21" customHeight="1" spans="1:7">
      <c r="A107" s="25">
        <v>103</v>
      </c>
      <c r="B107" s="66" t="s">
        <v>1214</v>
      </c>
      <c r="C107" s="19" t="s">
        <v>1178</v>
      </c>
      <c r="D107" s="130">
        <v>1.79</v>
      </c>
      <c r="E107" s="25">
        <v>75</v>
      </c>
      <c r="F107" s="31">
        <f t="shared" si="1"/>
        <v>134.25</v>
      </c>
      <c r="G107" s="51"/>
    </row>
    <row r="108" s="1" customFormat="1" ht="21" customHeight="1" spans="1:7">
      <c r="A108" s="25">
        <v>104</v>
      </c>
      <c r="B108" s="66" t="s">
        <v>1215</v>
      </c>
      <c r="C108" s="19" t="s">
        <v>1178</v>
      </c>
      <c r="D108" s="130">
        <v>2.41</v>
      </c>
      <c r="E108" s="25">
        <v>75</v>
      </c>
      <c r="F108" s="31">
        <f t="shared" si="1"/>
        <v>180.75</v>
      </c>
      <c r="G108" s="51"/>
    </row>
    <row r="109" s="1" customFormat="1" ht="21" customHeight="1" spans="1:7">
      <c r="A109" s="25">
        <v>105</v>
      </c>
      <c r="B109" s="66" t="s">
        <v>1216</v>
      </c>
      <c r="C109" s="19" t="s">
        <v>1178</v>
      </c>
      <c r="D109" s="130">
        <v>0.53</v>
      </c>
      <c r="E109" s="25">
        <v>75</v>
      </c>
      <c r="F109" s="31">
        <f t="shared" si="1"/>
        <v>39.75</v>
      </c>
      <c r="G109" s="51"/>
    </row>
    <row r="110" s="1" customFormat="1" ht="21" customHeight="1" spans="1:7">
      <c r="A110" s="25">
        <v>106</v>
      </c>
      <c r="B110" s="66" t="s">
        <v>1217</v>
      </c>
      <c r="C110" s="19" t="s">
        <v>1178</v>
      </c>
      <c r="D110" s="130">
        <v>1.51</v>
      </c>
      <c r="E110" s="25">
        <v>75</v>
      </c>
      <c r="F110" s="31">
        <f t="shared" si="1"/>
        <v>113.25</v>
      </c>
      <c r="G110" s="51"/>
    </row>
    <row r="111" s="1" customFormat="1" ht="21" customHeight="1" spans="1:7">
      <c r="A111" s="25">
        <v>107</v>
      </c>
      <c r="B111" s="66" t="s">
        <v>1218</v>
      </c>
      <c r="C111" s="19" t="s">
        <v>1178</v>
      </c>
      <c r="D111" s="130">
        <v>2.18</v>
      </c>
      <c r="E111" s="25">
        <v>75</v>
      </c>
      <c r="F111" s="31">
        <f t="shared" si="1"/>
        <v>163.5</v>
      </c>
      <c r="G111" s="51" t="s">
        <v>1125</v>
      </c>
    </row>
    <row r="112" s="1" customFormat="1" ht="21" customHeight="1" spans="1:7">
      <c r="A112" s="25">
        <v>108</v>
      </c>
      <c r="B112" s="66" t="s">
        <v>1219</v>
      </c>
      <c r="C112" s="19" t="s">
        <v>1178</v>
      </c>
      <c r="D112" s="130">
        <v>0.74</v>
      </c>
      <c r="E112" s="25">
        <v>75</v>
      </c>
      <c r="F112" s="31">
        <f t="shared" si="1"/>
        <v>55.5</v>
      </c>
      <c r="G112" s="51" t="s">
        <v>1125</v>
      </c>
    </row>
    <row r="113" s="1" customFormat="1" ht="21" customHeight="1" spans="1:7">
      <c r="A113" s="25">
        <v>109</v>
      </c>
      <c r="B113" s="66" t="s">
        <v>1220</v>
      </c>
      <c r="C113" s="19" t="s">
        <v>1178</v>
      </c>
      <c r="D113" s="130">
        <v>1.82</v>
      </c>
      <c r="E113" s="25">
        <v>75</v>
      </c>
      <c r="F113" s="31">
        <f t="shared" si="1"/>
        <v>136.5</v>
      </c>
      <c r="G113" s="51" t="s">
        <v>1125</v>
      </c>
    </row>
    <row r="114" s="1" customFormat="1" ht="21" customHeight="1" spans="1:7">
      <c r="A114" s="25">
        <v>110</v>
      </c>
      <c r="B114" s="66" t="s">
        <v>1221</v>
      </c>
      <c r="C114" s="19" t="s">
        <v>1222</v>
      </c>
      <c r="D114" s="130">
        <v>3.88</v>
      </c>
      <c r="E114" s="25">
        <v>75</v>
      </c>
      <c r="F114" s="31">
        <f t="shared" si="1"/>
        <v>291</v>
      </c>
      <c r="G114" s="51"/>
    </row>
    <row r="115" s="1" customFormat="1" ht="21" customHeight="1" spans="1:7">
      <c r="A115" s="25">
        <v>111</v>
      </c>
      <c r="B115" s="66" t="s">
        <v>1223</v>
      </c>
      <c r="C115" s="19" t="s">
        <v>1222</v>
      </c>
      <c r="D115" s="130">
        <v>3.61</v>
      </c>
      <c r="E115" s="25">
        <v>75</v>
      </c>
      <c r="F115" s="31">
        <f t="shared" si="1"/>
        <v>270.75</v>
      </c>
      <c r="G115" s="51"/>
    </row>
    <row r="116" s="1" customFormat="1" ht="21" customHeight="1" spans="1:7">
      <c r="A116" s="25">
        <v>112</v>
      </c>
      <c r="B116" s="66" t="s">
        <v>1224</v>
      </c>
      <c r="C116" s="19" t="s">
        <v>1222</v>
      </c>
      <c r="D116" s="130">
        <v>3.53</v>
      </c>
      <c r="E116" s="25">
        <v>75</v>
      </c>
      <c r="F116" s="31">
        <f t="shared" si="1"/>
        <v>264.75</v>
      </c>
      <c r="G116" s="51" t="s">
        <v>1225</v>
      </c>
    </row>
    <row r="117" s="1" customFormat="1" ht="21" customHeight="1" spans="1:7">
      <c r="A117" s="25">
        <v>113</v>
      </c>
      <c r="B117" s="66" t="s">
        <v>1226</v>
      </c>
      <c r="C117" s="19" t="s">
        <v>1222</v>
      </c>
      <c r="D117" s="130">
        <v>6.84</v>
      </c>
      <c r="E117" s="25">
        <v>75</v>
      </c>
      <c r="F117" s="31">
        <f t="shared" si="1"/>
        <v>513</v>
      </c>
      <c r="G117" s="51"/>
    </row>
    <row r="118" s="1" customFormat="1" ht="21" customHeight="1" spans="1:7">
      <c r="A118" s="25">
        <v>114</v>
      </c>
      <c r="B118" s="66" t="s">
        <v>1227</v>
      </c>
      <c r="C118" s="19" t="s">
        <v>1222</v>
      </c>
      <c r="D118" s="130">
        <v>1.67</v>
      </c>
      <c r="E118" s="25">
        <v>75</v>
      </c>
      <c r="F118" s="31">
        <f t="shared" si="1"/>
        <v>125.25</v>
      </c>
      <c r="G118" s="51"/>
    </row>
    <row r="119" s="1" customFormat="1" ht="21" customHeight="1" spans="1:7">
      <c r="A119" s="25">
        <v>115</v>
      </c>
      <c r="B119" s="66" t="s">
        <v>1228</v>
      </c>
      <c r="C119" s="19" t="s">
        <v>1222</v>
      </c>
      <c r="D119" s="130">
        <v>0.41</v>
      </c>
      <c r="E119" s="25">
        <v>75</v>
      </c>
      <c r="F119" s="31">
        <f t="shared" si="1"/>
        <v>30.75</v>
      </c>
      <c r="G119" s="51"/>
    </row>
    <row r="120" s="1" customFormat="1" ht="21" customHeight="1" spans="1:7">
      <c r="A120" s="25">
        <v>116</v>
      </c>
      <c r="B120" s="66" t="s">
        <v>1229</v>
      </c>
      <c r="C120" s="19" t="s">
        <v>1222</v>
      </c>
      <c r="D120" s="130">
        <v>2.27</v>
      </c>
      <c r="E120" s="25">
        <v>75</v>
      </c>
      <c r="F120" s="31">
        <f t="shared" si="1"/>
        <v>170.25</v>
      </c>
      <c r="G120" s="51"/>
    </row>
    <row r="121" s="1" customFormat="1" ht="21" customHeight="1" spans="1:7">
      <c r="A121" s="25">
        <v>117</v>
      </c>
      <c r="B121" s="66" t="s">
        <v>1230</v>
      </c>
      <c r="C121" s="19" t="s">
        <v>1222</v>
      </c>
      <c r="D121" s="130">
        <v>3.36</v>
      </c>
      <c r="E121" s="25">
        <v>75</v>
      </c>
      <c r="F121" s="31">
        <f t="shared" si="1"/>
        <v>252</v>
      </c>
      <c r="G121" s="51"/>
    </row>
    <row r="122" s="1" customFormat="1" ht="21" customHeight="1" spans="1:7">
      <c r="A122" s="25">
        <v>118</v>
      </c>
      <c r="B122" s="66" t="s">
        <v>1231</v>
      </c>
      <c r="C122" s="19" t="s">
        <v>1222</v>
      </c>
      <c r="D122" s="130">
        <v>1.79</v>
      </c>
      <c r="E122" s="25">
        <v>75</v>
      </c>
      <c r="F122" s="31">
        <f t="shared" si="1"/>
        <v>134.25</v>
      </c>
      <c r="G122" s="51"/>
    </row>
    <row r="123" s="1" customFormat="1" ht="21" customHeight="1" spans="1:7">
      <c r="A123" s="25">
        <v>119</v>
      </c>
      <c r="B123" s="66" t="s">
        <v>1232</v>
      </c>
      <c r="C123" s="19" t="s">
        <v>1222</v>
      </c>
      <c r="D123" s="130">
        <v>1.6</v>
      </c>
      <c r="E123" s="25">
        <v>75</v>
      </c>
      <c r="F123" s="31">
        <f t="shared" si="1"/>
        <v>120</v>
      </c>
      <c r="G123" s="51"/>
    </row>
    <row r="124" s="1" customFormat="1" ht="21" customHeight="1" spans="1:7">
      <c r="A124" s="25">
        <v>120</v>
      </c>
      <c r="B124" s="66" t="s">
        <v>1233</v>
      </c>
      <c r="C124" s="19" t="s">
        <v>1222</v>
      </c>
      <c r="D124" s="130">
        <v>1.89</v>
      </c>
      <c r="E124" s="25">
        <v>75</v>
      </c>
      <c r="F124" s="31">
        <f t="shared" si="1"/>
        <v>141.75</v>
      </c>
      <c r="G124" s="51"/>
    </row>
    <row r="125" s="1" customFormat="1" ht="21" customHeight="1" spans="1:7">
      <c r="A125" s="25">
        <v>121</v>
      </c>
      <c r="B125" s="66" t="s">
        <v>1234</v>
      </c>
      <c r="C125" s="19" t="s">
        <v>1222</v>
      </c>
      <c r="D125" s="130">
        <v>2.44</v>
      </c>
      <c r="E125" s="25">
        <v>75</v>
      </c>
      <c r="F125" s="31">
        <f t="shared" si="1"/>
        <v>183</v>
      </c>
      <c r="G125" s="51"/>
    </row>
    <row r="126" s="1" customFormat="1" ht="21" customHeight="1" spans="1:7">
      <c r="A126" s="25">
        <v>122</v>
      </c>
      <c r="B126" s="66" t="s">
        <v>1235</v>
      </c>
      <c r="C126" s="19" t="s">
        <v>1222</v>
      </c>
      <c r="D126" s="130">
        <v>1.18</v>
      </c>
      <c r="E126" s="25">
        <v>75</v>
      </c>
      <c r="F126" s="31">
        <f t="shared" si="1"/>
        <v>88.5</v>
      </c>
      <c r="G126" s="51"/>
    </row>
    <row r="127" s="1" customFormat="1" ht="21" customHeight="1" spans="1:7">
      <c r="A127" s="25">
        <v>123</v>
      </c>
      <c r="B127" s="66" t="s">
        <v>1236</v>
      </c>
      <c r="C127" s="19" t="s">
        <v>1222</v>
      </c>
      <c r="D127" s="130">
        <v>3.31</v>
      </c>
      <c r="E127" s="25">
        <v>75</v>
      </c>
      <c r="F127" s="31">
        <f t="shared" si="1"/>
        <v>248.25</v>
      </c>
      <c r="G127" s="51"/>
    </row>
    <row r="128" s="1" customFormat="1" ht="21" customHeight="1" spans="1:7">
      <c r="A128" s="25">
        <v>124</v>
      </c>
      <c r="B128" s="66" t="s">
        <v>1237</v>
      </c>
      <c r="C128" s="19" t="s">
        <v>1222</v>
      </c>
      <c r="D128" s="130">
        <v>2.63</v>
      </c>
      <c r="E128" s="25">
        <v>75</v>
      </c>
      <c r="F128" s="31">
        <f t="shared" si="1"/>
        <v>197.25</v>
      </c>
      <c r="G128" s="51"/>
    </row>
    <row r="129" s="1" customFormat="1" ht="21" customHeight="1" spans="1:7">
      <c r="A129" s="25">
        <v>125</v>
      </c>
      <c r="B129" s="66" t="s">
        <v>1238</v>
      </c>
      <c r="C129" s="19" t="s">
        <v>1222</v>
      </c>
      <c r="D129" s="130">
        <v>1.36</v>
      </c>
      <c r="E129" s="25">
        <v>75</v>
      </c>
      <c r="F129" s="31">
        <f t="shared" si="1"/>
        <v>102</v>
      </c>
      <c r="G129" s="51"/>
    </row>
    <row r="130" s="1" customFormat="1" ht="21" customHeight="1" spans="1:7">
      <c r="A130" s="25">
        <v>126</v>
      </c>
      <c r="B130" s="66" t="s">
        <v>1239</v>
      </c>
      <c r="C130" s="19" t="s">
        <v>1222</v>
      </c>
      <c r="D130" s="130">
        <v>0.92</v>
      </c>
      <c r="E130" s="25">
        <v>75</v>
      </c>
      <c r="F130" s="31">
        <f t="shared" si="1"/>
        <v>69</v>
      </c>
      <c r="G130" s="51"/>
    </row>
    <row r="131" s="1" customFormat="1" ht="21" customHeight="1" spans="1:7">
      <c r="A131" s="25">
        <v>127</v>
      </c>
      <c r="B131" s="66" t="s">
        <v>1240</v>
      </c>
      <c r="C131" s="19" t="s">
        <v>1222</v>
      </c>
      <c r="D131" s="130">
        <v>0.96</v>
      </c>
      <c r="E131" s="25">
        <v>75</v>
      </c>
      <c r="F131" s="31">
        <f t="shared" si="1"/>
        <v>72</v>
      </c>
      <c r="G131" s="51"/>
    </row>
    <row r="132" s="1" customFormat="1" ht="21" customHeight="1" spans="1:7">
      <c r="A132" s="25">
        <v>128</v>
      </c>
      <c r="B132" s="66" t="s">
        <v>1241</v>
      </c>
      <c r="C132" s="19" t="s">
        <v>1222</v>
      </c>
      <c r="D132" s="130">
        <v>1.08</v>
      </c>
      <c r="E132" s="25">
        <v>75</v>
      </c>
      <c r="F132" s="31">
        <f t="shared" ref="F132:F195" si="2">D132*E132</f>
        <v>81</v>
      </c>
      <c r="G132" s="51"/>
    </row>
    <row r="133" s="1" customFormat="1" ht="21" customHeight="1" spans="1:7">
      <c r="A133" s="25">
        <v>129</v>
      </c>
      <c r="B133" s="66" t="s">
        <v>1242</v>
      </c>
      <c r="C133" s="19" t="s">
        <v>1222</v>
      </c>
      <c r="D133" s="130">
        <v>3.54</v>
      </c>
      <c r="E133" s="25">
        <v>75</v>
      </c>
      <c r="F133" s="31">
        <f t="shared" si="2"/>
        <v>265.5</v>
      </c>
      <c r="G133" s="51"/>
    </row>
    <row r="134" s="1" customFormat="1" ht="21" customHeight="1" spans="1:7">
      <c r="A134" s="25">
        <v>130</v>
      </c>
      <c r="B134" s="66" t="s">
        <v>1243</v>
      </c>
      <c r="C134" s="19" t="s">
        <v>1222</v>
      </c>
      <c r="D134" s="130">
        <v>1.17</v>
      </c>
      <c r="E134" s="25">
        <v>75</v>
      </c>
      <c r="F134" s="31">
        <f t="shared" si="2"/>
        <v>87.75</v>
      </c>
      <c r="G134" s="51"/>
    </row>
    <row r="135" s="1" customFormat="1" ht="21" customHeight="1" spans="1:7">
      <c r="A135" s="25">
        <v>131</v>
      </c>
      <c r="B135" s="66" t="s">
        <v>1244</v>
      </c>
      <c r="C135" s="19" t="s">
        <v>1222</v>
      </c>
      <c r="D135" s="130">
        <v>1.29</v>
      </c>
      <c r="E135" s="25">
        <v>75</v>
      </c>
      <c r="F135" s="31">
        <f t="shared" si="2"/>
        <v>96.75</v>
      </c>
      <c r="G135" s="51"/>
    </row>
    <row r="136" s="1" customFormat="1" ht="21" customHeight="1" spans="1:7">
      <c r="A136" s="25">
        <v>132</v>
      </c>
      <c r="B136" s="66" t="s">
        <v>1245</v>
      </c>
      <c r="C136" s="19" t="s">
        <v>1222</v>
      </c>
      <c r="D136" s="130">
        <v>2.2</v>
      </c>
      <c r="E136" s="25">
        <v>75</v>
      </c>
      <c r="F136" s="31">
        <f t="shared" si="2"/>
        <v>165</v>
      </c>
      <c r="G136" s="51"/>
    </row>
    <row r="137" s="1" customFormat="1" ht="21" customHeight="1" spans="1:7">
      <c r="A137" s="25">
        <v>133</v>
      </c>
      <c r="B137" s="66" t="s">
        <v>1246</v>
      </c>
      <c r="C137" s="19" t="s">
        <v>1222</v>
      </c>
      <c r="D137" s="130">
        <v>2.77</v>
      </c>
      <c r="E137" s="25">
        <v>75</v>
      </c>
      <c r="F137" s="31">
        <f t="shared" si="2"/>
        <v>207.75</v>
      </c>
      <c r="G137" s="51"/>
    </row>
    <row r="138" s="1" customFormat="1" ht="21" customHeight="1" spans="1:7">
      <c r="A138" s="25">
        <v>134</v>
      </c>
      <c r="B138" s="66" t="s">
        <v>1247</v>
      </c>
      <c r="C138" s="19" t="s">
        <v>1222</v>
      </c>
      <c r="D138" s="130">
        <v>0.44</v>
      </c>
      <c r="E138" s="25">
        <v>75</v>
      </c>
      <c r="F138" s="31">
        <f t="shared" si="2"/>
        <v>33</v>
      </c>
      <c r="G138" s="51"/>
    </row>
    <row r="139" s="1" customFormat="1" ht="21" customHeight="1" spans="1:7">
      <c r="A139" s="25">
        <v>135</v>
      </c>
      <c r="B139" s="66" t="s">
        <v>1248</v>
      </c>
      <c r="C139" s="19" t="s">
        <v>1222</v>
      </c>
      <c r="D139" s="130">
        <v>2.09</v>
      </c>
      <c r="E139" s="25">
        <v>75</v>
      </c>
      <c r="F139" s="31">
        <f t="shared" si="2"/>
        <v>156.75</v>
      </c>
      <c r="G139" s="51"/>
    </row>
    <row r="140" s="1" customFormat="1" ht="21" customHeight="1" spans="1:7">
      <c r="A140" s="25">
        <v>136</v>
      </c>
      <c r="B140" s="66" t="s">
        <v>1249</v>
      </c>
      <c r="C140" s="19" t="s">
        <v>1222</v>
      </c>
      <c r="D140" s="130">
        <v>0.58</v>
      </c>
      <c r="E140" s="25">
        <v>75</v>
      </c>
      <c r="F140" s="31">
        <f t="shared" si="2"/>
        <v>43.5</v>
      </c>
      <c r="G140" s="51"/>
    </row>
    <row r="141" s="1" customFormat="1" ht="21" customHeight="1" spans="1:7">
      <c r="A141" s="25">
        <v>137</v>
      </c>
      <c r="B141" s="66" t="s">
        <v>1250</v>
      </c>
      <c r="C141" s="19" t="s">
        <v>1222</v>
      </c>
      <c r="D141" s="130">
        <v>2.21</v>
      </c>
      <c r="E141" s="25">
        <v>75</v>
      </c>
      <c r="F141" s="31">
        <f t="shared" si="2"/>
        <v>165.75</v>
      </c>
      <c r="G141" s="51"/>
    </row>
    <row r="142" s="1" customFormat="1" ht="21" customHeight="1" spans="1:7">
      <c r="A142" s="25">
        <v>138</v>
      </c>
      <c r="B142" s="66" t="s">
        <v>1251</v>
      </c>
      <c r="C142" s="19" t="s">
        <v>1222</v>
      </c>
      <c r="D142" s="130">
        <v>1.32</v>
      </c>
      <c r="E142" s="25">
        <v>75</v>
      </c>
      <c r="F142" s="31">
        <f t="shared" si="2"/>
        <v>99</v>
      </c>
      <c r="G142" s="51"/>
    </row>
    <row r="143" s="1" customFormat="1" ht="21" customHeight="1" spans="1:7">
      <c r="A143" s="25">
        <v>139</v>
      </c>
      <c r="B143" s="66" t="s">
        <v>1252</v>
      </c>
      <c r="C143" s="19" t="s">
        <v>1222</v>
      </c>
      <c r="D143" s="130">
        <v>1.39</v>
      </c>
      <c r="E143" s="25">
        <v>75</v>
      </c>
      <c r="F143" s="31">
        <f t="shared" si="2"/>
        <v>104.25</v>
      </c>
      <c r="G143" s="51"/>
    </row>
    <row r="144" s="1" customFormat="1" ht="21" customHeight="1" spans="1:7">
      <c r="A144" s="25">
        <v>140</v>
      </c>
      <c r="B144" s="66" t="s">
        <v>1253</v>
      </c>
      <c r="C144" s="19" t="s">
        <v>1222</v>
      </c>
      <c r="D144" s="130">
        <v>4.29</v>
      </c>
      <c r="E144" s="25">
        <v>75</v>
      </c>
      <c r="F144" s="31">
        <f t="shared" si="2"/>
        <v>321.75</v>
      </c>
      <c r="G144" s="51"/>
    </row>
    <row r="145" s="1" customFormat="1" ht="21" customHeight="1" spans="1:7">
      <c r="A145" s="25">
        <v>141</v>
      </c>
      <c r="B145" s="66" t="s">
        <v>1254</v>
      </c>
      <c r="C145" s="19" t="s">
        <v>1222</v>
      </c>
      <c r="D145" s="130">
        <v>2.11</v>
      </c>
      <c r="E145" s="25">
        <v>75</v>
      </c>
      <c r="F145" s="31">
        <f t="shared" si="2"/>
        <v>158.25</v>
      </c>
      <c r="G145" s="51"/>
    </row>
    <row r="146" s="1" customFormat="1" ht="21" customHeight="1" spans="1:7">
      <c r="A146" s="25">
        <v>142</v>
      </c>
      <c r="B146" s="66" t="s">
        <v>1255</v>
      </c>
      <c r="C146" s="19" t="s">
        <v>1222</v>
      </c>
      <c r="D146" s="130">
        <v>2.15</v>
      </c>
      <c r="E146" s="25">
        <v>75</v>
      </c>
      <c r="F146" s="31">
        <f t="shared" si="2"/>
        <v>161.25</v>
      </c>
      <c r="G146" s="51"/>
    </row>
    <row r="147" s="1" customFormat="1" ht="21" customHeight="1" spans="1:7">
      <c r="A147" s="25">
        <v>143</v>
      </c>
      <c r="B147" s="66" t="s">
        <v>1256</v>
      </c>
      <c r="C147" s="19" t="s">
        <v>1257</v>
      </c>
      <c r="D147" s="130">
        <v>2.44</v>
      </c>
      <c r="E147" s="25">
        <v>75</v>
      </c>
      <c r="F147" s="31">
        <f t="shared" si="2"/>
        <v>183</v>
      </c>
      <c r="G147" s="51"/>
    </row>
    <row r="148" s="1" customFormat="1" ht="21" customHeight="1" spans="1:7">
      <c r="A148" s="25">
        <v>144</v>
      </c>
      <c r="B148" s="66" t="s">
        <v>1258</v>
      </c>
      <c r="C148" s="19" t="s">
        <v>1257</v>
      </c>
      <c r="D148" s="130">
        <v>1.5</v>
      </c>
      <c r="E148" s="25">
        <v>75</v>
      </c>
      <c r="F148" s="31">
        <f t="shared" si="2"/>
        <v>112.5</v>
      </c>
      <c r="G148" s="51"/>
    </row>
    <row r="149" s="1" customFormat="1" ht="21" customHeight="1" spans="1:7">
      <c r="A149" s="25">
        <v>145</v>
      </c>
      <c r="B149" s="66" t="s">
        <v>1259</v>
      </c>
      <c r="C149" s="19" t="s">
        <v>1257</v>
      </c>
      <c r="D149" s="130">
        <v>1.21</v>
      </c>
      <c r="E149" s="25">
        <v>75</v>
      </c>
      <c r="F149" s="31">
        <f t="shared" si="2"/>
        <v>90.75</v>
      </c>
      <c r="G149" s="51"/>
    </row>
    <row r="150" s="1" customFormat="1" ht="21" customHeight="1" spans="1:7">
      <c r="A150" s="25">
        <v>146</v>
      </c>
      <c r="B150" s="66" t="s">
        <v>1124</v>
      </c>
      <c r="C150" s="19" t="s">
        <v>1257</v>
      </c>
      <c r="D150" s="130">
        <v>0.75</v>
      </c>
      <c r="E150" s="25">
        <v>75</v>
      </c>
      <c r="F150" s="31">
        <f t="shared" si="2"/>
        <v>56.25</v>
      </c>
      <c r="G150" s="51" t="s">
        <v>1125</v>
      </c>
    </row>
    <row r="151" s="1" customFormat="1" ht="21" customHeight="1" spans="1:7">
      <c r="A151" s="25">
        <v>147</v>
      </c>
      <c r="B151" s="66" t="s">
        <v>1260</v>
      </c>
      <c r="C151" s="19" t="s">
        <v>1261</v>
      </c>
      <c r="D151" s="130">
        <v>4.88</v>
      </c>
      <c r="E151" s="25">
        <v>75</v>
      </c>
      <c r="F151" s="31">
        <f t="shared" si="2"/>
        <v>366</v>
      </c>
      <c r="G151" s="51"/>
    </row>
    <row r="152" s="1" customFormat="1" ht="21" customHeight="1" spans="1:7">
      <c r="A152" s="25">
        <v>148</v>
      </c>
      <c r="B152" s="66" t="s">
        <v>1262</v>
      </c>
      <c r="C152" s="19" t="s">
        <v>1261</v>
      </c>
      <c r="D152" s="130">
        <v>3.98</v>
      </c>
      <c r="E152" s="25">
        <v>75</v>
      </c>
      <c r="F152" s="31">
        <f t="shared" si="2"/>
        <v>298.5</v>
      </c>
      <c r="G152" s="51"/>
    </row>
    <row r="153" s="1" customFormat="1" ht="21" customHeight="1" spans="1:7">
      <c r="A153" s="25">
        <v>149</v>
      </c>
      <c r="B153" s="66" t="s">
        <v>1263</v>
      </c>
      <c r="C153" s="19" t="s">
        <v>1261</v>
      </c>
      <c r="D153" s="130">
        <v>5.37</v>
      </c>
      <c r="E153" s="25">
        <v>75</v>
      </c>
      <c r="F153" s="31">
        <f t="shared" si="2"/>
        <v>402.75</v>
      </c>
      <c r="G153" s="51"/>
    </row>
    <row r="154" s="1" customFormat="1" ht="21" customHeight="1" spans="1:7">
      <c r="A154" s="25">
        <v>150</v>
      </c>
      <c r="B154" s="66" t="s">
        <v>1264</v>
      </c>
      <c r="C154" s="19" t="s">
        <v>1261</v>
      </c>
      <c r="D154" s="130">
        <v>4.57</v>
      </c>
      <c r="E154" s="25">
        <v>75</v>
      </c>
      <c r="F154" s="31">
        <f t="shared" si="2"/>
        <v>342.75</v>
      </c>
      <c r="G154" s="51"/>
    </row>
    <row r="155" s="1" customFormat="1" ht="21" customHeight="1" spans="1:7">
      <c r="A155" s="25">
        <v>151</v>
      </c>
      <c r="B155" s="66" t="s">
        <v>1265</v>
      </c>
      <c r="C155" s="19" t="s">
        <v>1261</v>
      </c>
      <c r="D155" s="130">
        <v>7.42</v>
      </c>
      <c r="E155" s="25">
        <v>75</v>
      </c>
      <c r="F155" s="31">
        <f t="shared" si="2"/>
        <v>556.5</v>
      </c>
      <c r="G155" s="51"/>
    </row>
    <row r="156" s="1" customFormat="1" ht="21" customHeight="1" spans="1:7">
      <c r="A156" s="25">
        <v>152</v>
      </c>
      <c r="B156" s="66" t="s">
        <v>1266</v>
      </c>
      <c r="C156" s="19" t="s">
        <v>1261</v>
      </c>
      <c r="D156" s="130">
        <v>8.82</v>
      </c>
      <c r="E156" s="25">
        <v>75</v>
      </c>
      <c r="F156" s="31">
        <f t="shared" si="2"/>
        <v>661.5</v>
      </c>
      <c r="G156" s="51"/>
    </row>
    <row r="157" s="1" customFormat="1" ht="21" customHeight="1" spans="1:7">
      <c r="A157" s="25">
        <v>153</v>
      </c>
      <c r="B157" s="66" t="s">
        <v>1219</v>
      </c>
      <c r="C157" s="19" t="s">
        <v>1261</v>
      </c>
      <c r="D157" s="130">
        <v>6.36</v>
      </c>
      <c r="E157" s="25">
        <v>75</v>
      </c>
      <c r="F157" s="31">
        <f t="shared" si="2"/>
        <v>477</v>
      </c>
      <c r="G157" s="51" t="s">
        <v>1125</v>
      </c>
    </row>
    <row r="158" s="1" customFormat="1" ht="21" customHeight="1" spans="1:7">
      <c r="A158" s="25">
        <v>154</v>
      </c>
      <c r="B158" s="66" t="s">
        <v>1267</v>
      </c>
      <c r="C158" s="19" t="s">
        <v>1261</v>
      </c>
      <c r="D158" s="130">
        <v>9.07</v>
      </c>
      <c r="E158" s="25">
        <v>75</v>
      </c>
      <c r="F158" s="31">
        <f t="shared" si="2"/>
        <v>680.25</v>
      </c>
      <c r="G158" s="51"/>
    </row>
    <row r="159" s="1" customFormat="1" ht="21" customHeight="1" spans="1:7">
      <c r="A159" s="25">
        <v>155</v>
      </c>
      <c r="B159" s="66" t="s">
        <v>1268</v>
      </c>
      <c r="C159" s="19" t="s">
        <v>1261</v>
      </c>
      <c r="D159" s="130">
        <v>6.03</v>
      </c>
      <c r="E159" s="25">
        <v>75</v>
      </c>
      <c r="F159" s="31">
        <f t="shared" si="2"/>
        <v>452.25</v>
      </c>
      <c r="G159" s="51"/>
    </row>
    <row r="160" s="1" customFormat="1" ht="21" customHeight="1" spans="1:7">
      <c r="A160" s="25">
        <v>156</v>
      </c>
      <c r="B160" s="66" t="s">
        <v>1269</v>
      </c>
      <c r="C160" s="19" t="s">
        <v>1261</v>
      </c>
      <c r="D160" s="130">
        <v>4.53</v>
      </c>
      <c r="E160" s="25">
        <v>75</v>
      </c>
      <c r="F160" s="31">
        <f t="shared" si="2"/>
        <v>339.75</v>
      </c>
      <c r="G160" s="51" t="s">
        <v>1125</v>
      </c>
    </row>
    <row r="161" s="1" customFormat="1" ht="21" customHeight="1" spans="1:7">
      <c r="A161" s="25">
        <v>157</v>
      </c>
      <c r="B161" s="66" t="s">
        <v>1270</v>
      </c>
      <c r="C161" s="19" t="s">
        <v>1261</v>
      </c>
      <c r="D161" s="130">
        <v>1.22</v>
      </c>
      <c r="E161" s="25">
        <v>75</v>
      </c>
      <c r="F161" s="31">
        <f t="shared" si="2"/>
        <v>91.5</v>
      </c>
      <c r="G161" s="51"/>
    </row>
    <row r="162" s="1" customFormat="1" ht="21" customHeight="1" spans="1:7">
      <c r="A162" s="25">
        <v>158</v>
      </c>
      <c r="B162" s="66" t="s">
        <v>1271</v>
      </c>
      <c r="C162" s="19" t="s">
        <v>1261</v>
      </c>
      <c r="D162" s="130">
        <v>6.83</v>
      </c>
      <c r="E162" s="25">
        <v>75</v>
      </c>
      <c r="F162" s="31">
        <f t="shared" si="2"/>
        <v>512.25</v>
      </c>
      <c r="G162" s="51"/>
    </row>
    <row r="163" s="1" customFormat="1" ht="21" customHeight="1" spans="1:7">
      <c r="A163" s="25">
        <v>159</v>
      </c>
      <c r="B163" s="66" t="s">
        <v>1272</v>
      </c>
      <c r="C163" s="19" t="s">
        <v>1261</v>
      </c>
      <c r="D163" s="130">
        <v>17.51</v>
      </c>
      <c r="E163" s="25">
        <v>75</v>
      </c>
      <c r="F163" s="31">
        <f t="shared" si="2"/>
        <v>1313.25</v>
      </c>
      <c r="G163" s="51"/>
    </row>
    <row r="164" s="1" customFormat="1" ht="21" customHeight="1" spans="1:7">
      <c r="A164" s="25">
        <v>160</v>
      </c>
      <c r="B164" s="66" t="s">
        <v>1169</v>
      </c>
      <c r="C164" s="19" t="s">
        <v>1261</v>
      </c>
      <c r="D164" s="130">
        <v>8.79</v>
      </c>
      <c r="E164" s="25">
        <v>75</v>
      </c>
      <c r="F164" s="31">
        <f t="shared" si="2"/>
        <v>659.25</v>
      </c>
      <c r="G164" s="51" t="s">
        <v>1125</v>
      </c>
    </row>
    <row r="165" s="1" customFormat="1" ht="21" customHeight="1" spans="1:7">
      <c r="A165" s="25">
        <v>161</v>
      </c>
      <c r="B165" s="66" t="s">
        <v>1273</v>
      </c>
      <c r="C165" s="19" t="s">
        <v>1261</v>
      </c>
      <c r="D165" s="130">
        <v>2.82</v>
      </c>
      <c r="E165" s="25">
        <v>75</v>
      </c>
      <c r="F165" s="31">
        <f t="shared" si="2"/>
        <v>211.5</v>
      </c>
      <c r="G165" s="51"/>
    </row>
    <row r="166" s="1" customFormat="1" ht="21" customHeight="1" spans="1:7">
      <c r="A166" s="25">
        <v>162</v>
      </c>
      <c r="B166" s="66" t="s">
        <v>1274</v>
      </c>
      <c r="C166" s="19" t="s">
        <v>1261</v>
      </c>
      <c r="D166" s="130">
        <v>2.77</v>
      </c>
      <c r="E166" s="25">
        <v>75</v>
      </c>
      <c r="F166" s="31">
        <f t="shared" si="2"/>
        <v>207.75</v>
      </c>
      <c r="G166" s="51"/>
    </row>
    <row r="167" s="1" customFormat="1" ht="21" customHeight="1" spans="1:7">
      <c r="A167" s="25">
        <v>163</v>
      </c>
      <c r="B167" s="66" t="s">
        <v>1275</v>
      </c>
      <c r="C167" s="19" t="s">
        <v>1261</v>
      </c>
      <c r="D167" s="130">
        <v>5.02</v>
      </c>
      <c r="E167" s="25">
        <v>75</v>
      </c>
      <c r="F167" s="31">
        <f t="shared" si="2"/>
        <v>376.5</v>
      </c>
      <c r="G167" s="51"/>
    </row>
    <row r="168" s="1" customFormat="1" ht="21" customHeight="1" spans="1:7">
      <c r="A168" s="25">
        <v>164</v>
      </c>
      <c r="B168" s="66" t="s">
        <v>1276</v>
      </c>
      <c r="C168" s="19" t="s">
        <v>1261</v>
      </c>
      <c r="D168" s="130">
        <v>2.31</v>
      </c>
      <c r="E168" s="25">
        <v>75</v>
      </c>
      <c r="F168" s="31">
        <f t="shared" si="2"/>
        <v>173.25</v>
      </c>
      <c r="G168" s="51"/>
    </row>
    <row r="169" s="1" customFormat="1" ht="21" customHeight="1" spans="1:7">
      <c r="A169" s="25">
        <v>165</v>
      </c>
      <c r="B169" s="66" t="s">
        <v>1218</v>
      </c>
      <c r="C169" s="19" t="s">
        <v>1261</v>
      </c>
      <c r="D169" s="130">
        <v>2.45</v>
      </c>
      <c r="E169" s="25">
        <v>75</v>
      </c>
      <c r="F169" s="31">
        <f t="shared" si="2"/>
        <v>183.75</v>
      </c>
      <c r="G169" s="51" t="s">
        <v>1125</v>
      </c>
    </row>
    <row r="170" s="1" customFormat="1" ht="21" customHeight="1" spans="1:7">
      <c r="A170" s="25">
        <v>166</v>
      </c>
      <c r="B170" s="66" t="s">
        <v>1277</v>
      </c>
      <c r="C170" s="19" t="s">
        <v>1261</v>
      </c>
      <c r="D170" s="130">
        <v>5.12</v>
      </c>
      <c r="E170" s="25">
        <v>75</v>
      </c>
      <c r="F170" s="31">
        <f t="shared" si="2"/>
        <v>384</v>
      </c>
      <c r="G170" s="51"/>
    </row>
    <row r="171" s="1" customFormat="1" ht="21" customHeight="1" spans="1:7">
      <c r="A171" s="25">
        <v>167</v>
      </c>
      <c r="B171" s="66" t="s">
        <v>1278</v>
      </c>
      <c r="C171" s="19" t="s">
        <v>1261</v>
      </c>
      <c r="D171" s="130">
        <v>0.62</v>
      </c>
      <c r="E171" s="25">
        <v>75</v>
      </c>
      <c r="F171" s="31">
        <f t="shared" si="2"/>
        <v>46.5</v>
      </c>
      <c r="G171" s="51"/>
    </row>
    <row r="172" s="1" customFormat="1" ht="21" customHeight="1" spans="1:7">
      <c r="A172" s="25">
        <v>168</v>
      </c>
      <c r="B172" s="66" t="s">
        <v>1279</v>
      </c>
      <c r="C172" s="19" t="s">
        <v>1261</v>
      </c>
      <c r="D172" s="130">
        <v>8.22</v>
      </c>
      <c r="E172" s="25">
        <v>75</v>
      </c>
      <c r="F172" s="31">
        <f t="shared" si="2"/>
        <v>616.5</v>
      </c>
      <c r="G172" s="51" t="s">
        <v>1125</v>
      </c>
    </row>
    <row r="173" s="1" customFormat="1" ht="21" customHeight="1" spans="1:7">
      <c r="A173" s="25">
        <v>169</v>
      </c>
      <c r="B173" s="66" t="s">
        <v>1280</v>
      </c>
      <c r="C173" s="19" t="s">
        <v>1261</v>
      </c>
      <c r="D173" s="130">
        <v>5.24</v>
      </c>
      <c r="E173" s="25">
        <v>75</v>
      </c>
      <c r="F173" s="31">
        <f t="shared" si="2"/>
        <v>393</v>
      </c>
      <c r="G173" s="51"/>
    </row>
    <row r="174" s="1" customFormat="1" ht="21" customHeight="1" spans="1:7">
      <c r="A174" s="25">
        <v>170</v>
      </c>
      <c r="B174" s="66" t="s">
        <v>1281</v>
      </c>
      <c r="C174" s="19" t="s">
        <v>1261</v>
      </c>
      <c r="D174" s="130">
        <v>3.17</v>
      </c>
      <c r="E174" s="25">
        <v>75</v>
      </c>
      <c r="F174" s="31">
        <f t="shared" si="2"/>
        <v>237.75</v>
      </c>
      <c r="G174" s="51"/>
    </row>
    <row r="175" s="1" customFormat="1" ht="21" customHeight="1" spans="1:7">
      <c r="A175" s="25">
        <v>171</v>
      </c>
      <c r="B175" s="66" t="s">
        <v>1282</v>
      </c>
      <c r="C175" s="19" t="s">
        <v>1261</v>
      </c>
      <c r="D175" s="130">
        <v>4.21</v>
      </c>
      <c r="E175" s="25">
        <v>75</v>
      </c>
      <c r="F175" s="31">
        <f t="shared" si="2"/>
        <v>315.75</v>
      </c>
      <c r="G175" s="51"/>
    </row>
    <row r="176" s="1" customFormat="1" ht="21" customHeight="1" spans="1:7">
      <c r="A176" s="25">
        <v>172</v>
      </c>
      <c r="B176" s="66" t="s">
        <v>1283</v>
      </c>
      <c r="C176" s="19" t="s">
        <v>1261</v>
      </c>
      <c r="D176" s="130">
        <v>12.28</v>
      </c>
      <c r="E176" s="25">
        <v>75</v>
      </c>
      <c r="F176" s="31">
        <f t="shared" si="2"/>
        <v>921</v>
      </c>
      <c r="G176" s="51"/>
    </row>
    <row r="177" s="1" customFormat="1" ht="21" customHeight="1" spans="1:7">
      <c r="A177" s="25">
        <v>173</v>
      </c>
      <c r="B177" s="66" t="s">
        <v>1284</v>
      </c>
      <c r="C177" s="19" t="s">
        <v>1261</v>
      </c>
      <c r="D177" s="130">
        <v>4.93</v>
      </c>
      <c r="E177" s="25">
        <v>75</v>
      </c>
      <c r="F177" s="31">
        <f t="shared" si="2"/>
        <v>369.75</v>
      </c>
      <c r="G177" s="51"/>
    </row>
    <row r="178" s="1" customFormat="1" ht="21" customHeight="1" spans="1:7">
      <c r="A178" s="25">
        <v>174</v>
      </c>
      <c r="B178" s="66" t="s">
        <v>1211</v>
      </c>
      <c r="C178" s="19" t="s">
        <v>1261</v>
      </c>
      <c r="D178" s="130">
        <v>2.26</v>
      </c>
      <c r="E178" s="25">
        <v>75</v>
      </c>
      <c r="F178" s="31">
        <f t="shared" si="2"/>
        <v>169.5</v>
      </c>
      <c r="G178" s="51" t="s">
        <v>1125</v>
      </c>
    </row>
    <row r="179" s="1" customFormat="1" ht="21" customHeight="1" spans="1:7">
      <c r="A179" s="25">
        <v>175</v>
      </c>
      <c r="B179" s="66" t="s">
        <v>1285</v>
      </c>
      <c r="C179" s="19" t="s">
        <v>1261</v>
      </c>
      <c r="D179" s="130">
        <v>5.07</v>
      </c>
      <c r="E179" s="25">
        <v>75</v>
      </c>
      <c r="F179" s="31">
        <f t="shared" si="2"/>
        <v>380.25</v>
      </c>
      <c r="G179" s="51" t="s">
        <v>1125</v>
      </c>
    </row>
    <row r="180" s="1" customFormat="1" ht="21" customHeight="1" spans="1:7">
      <c r="A180" s="25">
        <v>176</v>
      </c>
      <c r="B180" s="66" t="s">
        <v>1286</v>
      </c>
      <c r="C180" s="19" t="s">
        <v>1261</v>
      </c>
      <c r="D180" s="130">
        <v>3.66</v>
      </c>
      <c r="E180" s="25">
        <v>75</v>
      </c>
      <c r="F180" s="31">
        <f t="shared" si="2"/>
        <v>274.5</v>
      </c>
      <c r="G180" s="51"/>
    </row>
    <row r="181" s="1" customFormat="1" ht="21" customHeight="1" spans="1:7">
      <c r="A181" s="25">
        <v>177</v>
      </c>
      <c r="B181" s="66" t="s">
        <v>773</v>
      </c>
      <c r="C181" s="19" t="s">
        <v>1261</v>
      </c>
      <c r="D181" s="130">
        <v>6.14</v>
      </c>
      <c r="E181" s="25">
        <v>75</v>
      </c>
      <c r="F181" s="31">
        <f t="shared" si="2"/>
        <v>460.5</v>
      </c>
      <c r="G181" s="51" t="s">
        <v>1125</v>
      </c>
    </row>
    <row r="182" s="1" customFormat="1" ht="21" customHeight="1" spans="1:7">
      <c r="A182" s="25">
        <v>178</v>
      </c>
      <c r="B182" s="66" t="s">
        <v>1287</v>
      </c>
      <c r="C182" s="19" t="s">
        <v>1261</v>
      </c>
      <c r="D182" s="130">
        <v>6.77</v>
      </c>
      <c r="E182" s="25">
        <v>75</v>
      </c>
      <c r="F182" s="31">
        <f t="shared" si="2"/>
        <v>507.75</v>
      </c>
      <c r="G182" s="51"/>
    </row>
    <row r="183" s="1" customFormat="1" ht="21" customHeight="1" spans="1:7">
      <c r="A183" s="25">
        <v>179</v>
      </c>
      <c r="B183" s="66" t="s">
        <v>1288</v>
      </c>
      <c r="C183" s="19" t="s">
        <v>1261</v>
      </c>
      <c r="D183" s="130">
        <v>5.05</v>
      </c>
      <c r="E183" s="25">
        <v>75</v>
      </c>
      <c r="F183" s="31">
        <f t="shared" si="2"/>
        <v>378.75</v>
      </c>
      <c r="G183" s="51"/>
    </row>
    <row r="184" s="1" customFormat="1" ht="21" customHeight="1" spans="1:7">
      <c r="A184" s="25">
        <v>180</v>
      </c>
      <c r="B184" s="66" t="s">
        <v>1289</v>
      </c>
      <c r="C184" s="19" t="s">
        <v>1261</v>
      </c>
      <c r="D184" s="130">
        <v>8.37</v>
      </c>
      <c r="E184" s="25">
        <v>75</v>
      </c>
      <c r="F184" s="31">
        <f t="shared" si="2"/>
        <v>627.75</v>
      </c>
      <c r="G184" s="51"/>
    </row>
    <row r="185" s="1" customFormat="1" ht="21" customHeight="1" spans="1:7">
      <c r="A185" s="25">
        <v>181</v>
      </c>
      <c r="B185" s="66" t="s">
        <v>1290</v>
      </c>
      <c r="C185" s="19" t="s">
        <v>1261</v>
      </c>
      <c r="D185" s="130">
        <v>4.97</v>
      </c>
      <c r="E185" s="25">
        <v>75</v>
      </c>
      <c r="F185" s="31">
        <f t="shared" si="2"/>
        <v>372.75</v>
      </c>
      <c r="G185" s="51"/>
    </row>
    <row r="186" s="1" customFormat="1" ht="21" customHeight="1" spans="1:7">
      <c r="A186" s="25">
        <v>182</v>
      </c>
      <c r="B186" s="66" t="s">
        <v>1291</v>
      </c>
      <c r="C186" s="19" t="s">
        <v>1261</v>
      </c>
      <c r="D186" s="130">
        <v>1.64</v>
      </c>
      <c r="E186" s="25">
        <v>75</v>
      </c>
      <c r="F186" s="31">
        <f t="shared" si="2"/>
        <v>123</v>
      </c>
      <c r="G186" s="51" t="s">
        <v>1125</v>
      </c>
    </row>
    <row r="187" s="1" customFormat="1" ht="21" customHeight="1" spans="1:7">
      <c r="A187" s="25">
        <v>183</v>
      </c>
      <c r="B187" s="66" t="s">
        <v>1292</v>
      </c>
      <c r="C187" s="19" t="s">
        <v>1261</v>
      </c>
      <c r="D187" s="130">
        <v>5.5</v>
      </c>
      <c r="E187" s="25">
        <v>75</v>
      </c>
      <c r="F187" s="31">
        <f t="shared" si="2"/>
        <v>412.5</v>
      </c>
      <c r="G187" s="51"/>
    </row>
    <row r="188" s="1" customFormat="1" ht="21" customHeight="1" spans="1:7">
      <c r="A188" s="25">
        <v>184</v>
      </c>
      <c r="B188" s="66" t="s">
        <v>1293</v>
      </c>
      <c r="C188" s="19" t="s">
        <v>1261</v>
      </c>
      <c r="D188" s="130">
        <v>6.48</v>
      </c>
      <c r="E188" s="25">
        <v>75</v>
      </c>
      <c r="F188" s="31">
        <f t="shared" si="2"/>
        <v>486</v>
      </c>
      <c r="G188" s="51"/>
    </row>
    <row r="189" s="1" customFormat="1" ht="21" customHeight="1" spans="1:7">
      <c r="A189" s="25">
        <v>185</v>
      </c>
      <c r="B189" s="66" t="s">
        <v>1294</v>
      </c>
      <c r="C189" s="19" t="s">
        <v>1261</v>
      </c>
      <c r="D189" s="130">
        <v>2.41</v>
      </c>
      <c r="E189" s="25">
        <v>75</v>
      </c>
      <c r="F189" s="31">
        <f t="shared" si="2"/>
        <v>180.75</v>
      </c>
      <c r="G189" s="51"/>
    </row>
    <row r="190" s="1" customFormat="1" ht="21" customHeight="1" spans="1:7">
      <c r="A190" s="25">
        <v>186</v>
      </c>
      <c r="B190" s="66" t="s">
        <v>1295</v>
      </c>
      <c r="C190" s="19" t="s">
        <v>1261</v>
      </c>
      <c r="D190" s="130">
        <v>2.31</v>
      </c>
      <c r="E190" s="25">
        <v>75</v>
      </c>
      <c r="F190" s="31">
        <f t="shared" si="2"/>
        <v>173.25</v>
      </c>
      <c r="G190" s="51" t="s">
        <v>1125</v>
      </c>
    </row>
    <row r="191" s="1" customFormat="1" ht="21" customHeight="1" spans="1:7">
      <c r="A191" s="25">
        <v>187</v>
      </c>
      <c r="B191" s="66" t="s">
        <v>1136</v>
      </c>
      <c r="C191" s="19" t="s">
        <v>1261</v>
      </c>
      <c r="D191" s="130">
        <v>2.24</v>
      </c>
      <c r="E191" s="25">
        <v>75</v>
      </c>
      <c r="F191" s="31">
        <f t="shared" si="2"/>
        <v>168</v>
      </c>
      <c r="G191" s="51" t="s">
        <v>1125</v>
      </c>
    </row>
    <row r="192" s="1" customFormat="1" ht="21" customHeight="1" spans="1:7">
      <c r="A192" s="25">
        <v>188</v>
      </c>
      <c r="B192" s="66" t="s">
        <v>1296</v>
      </c>
      <c r="C192" s="19" t="s">
        <v>1261</v>
      </c>
      <c r="D192" s="130">
        <v>4.37</v>
      </c>
      <c r="E192" s="25">
        <v>75</v>
      </c>
      <c r="F192" s="31">
        <f t="shared" si="2"/>
        <v>327.75</v>
      </c>
      <c r="G192" s="51" t="s">
        <v>1125</v>
      </c>
    </row>
    <row r="193" s="1" customFormat="1" ht="21" customHeight="1" spans="1:7">
      <c r="A193" s="25">
        <v>189</v>
      </c>
      <c r="B193" s="66" t="s">
        <v>1297</v>
      </c>
      <c r="C193" s="19" t="s">
        <v>1261</v>
      </c>
      <c r="D193" s="130">
        <v>5.57</v>
      </c>
      <c r="E193" s="25">
        <v>75</v>
      </c>
      <c r="F193" s="31">
        <f t="shared" si="2"/>
        <v>417.75</v>
      </c>
      <c r="G193" s="51"/>
    </row>
    <row r="194" s="1" customFormat="1" ht="21" customHeight="1" spans="1:7">
      <c r="A194" s="25">
        <v>190</v>
      </c>
      <c r="B194" s="66" t="s">
        <v>1298</v>
      </c>
      <c r="C194" s="19" t="s">
        <v>1261</v>
      </c>
      <c r="D194" s="130">
        <v>4.43</v>
      </c>
      <c r="E194" s="25">
        <v>75</v>
      </c>
      <c r="F194" s="31">
        <f t="shared" si="2"/>
        <v>332.25</v>
      </c>
      <c r="G194" s="51"/>
    </row>
    <row r="195" s="1" customFormat="1" ht="21" customHeight="1" spans="1:7">
      <c r="A195" s="25">
        <v>191</v>
      </c>
      <c r="B195" s="66" t="s">
        <v>758</v>
      </c>
      <c r="C195" s="19" t="s">
        <v>1261</v>
      </c>
      <c r="D195" s="130">
        <v>9.53</v>
      </c>
      <c r="E195" s="25">
        <v>75</v>
      </c>
      <c r="F195" s="31">
        <f t="shared" si="2"/>
        <v>714.75</v>
      </c>
      <c r="G195" s="51" t="s">
        <v>1125</v>
      </c>
    </row>
    <row r="196" s="1" customFormat="1" ht="21" customHeight="1" spans="1:7">
      <c r="A196" s="25">
        <v>192</v>
      </c>
      <c r="B196" s="66" t="s">
        <v>1299</v>
      </c>
      <c r="C196" s="19" t="s">
        <v>1261</v>
      </c>
      <c r="D196" s="130">
        <v>2.93</v>
      </c>
      <c r="E196" s="25">
        <v>75</v>
      </c>
      <c r="F196" s="31">
        <f t="shared" ref="F196:F259" si="3">D196*E196</f>
        <v>219.75</v>
      </c>
      <c r="G196" s="51"/>
    </row>
    <row r="197" s="1" customFormat="1" ht="21" customHeight="1" spans="1:7">
      <c r="A197" s="25">
        <v>193</v>
      </c>
      <c r="B197" s="66" t="s">
        <v>1300</v>
      </c>
      <c r="C197" s="19" t="s">
        <v>1261</v>
      </c>
      <c r="D197" s="130">
        <v>8.9</v>
      </c>
      <c r="E197" s="25">
        <v>75</v>
      </c>
      <c r="F197" s="31">
        <f t="shared" si="3"/>
        <v>667.5</v>
      </c>
      <c r="G197" s="51"/>
    </row>
    <row r="198" s="1" customFormat="1" ht="21" customHeight="1" spans="1:7">
      <c r="A198" s="25">
        <v>194</v>
      </c>
      <c r="B198" s="66" t="s">
        <v>1301</v>
      </c>
      <c r="C198" s="19" t="s">
        <v>1261</v>
      </c>
      <c r="D198" s="130">
        <v>7.48</v>
      </c>
      <c r="E198" s="25">
        <v>75</v>
      </c>
      <c r="F198" s="31">
        <f t="shared" si="3"/>
        <v>561</v>
      </c>
      <c r="G198" s="51"/>
    </row>
    <row r="199" s="1" customFormat="1" ht="21" customHeight="1" spans="1:7">
      <c r="A199" s="25">
        <v>195</v>
      </c>
      <c r="B199" s="66" t="s">
        <v>1302</v>
      </c>
      <c r="C199" s="19" t="s">
        <v>1261</v>
      </c>
      <c r="D199" s="130">
        <v>3.9</v>
      </c>
      <c r="E199" s="25">
        <v>75</v>
      </c>
      <c r="F199" s="31">
        <f t="shared" si="3"/>
        <v>292.5</v>
      </c>
      <c r="G199" s="51" t="s">
        <v>1303</v>
      </c>
    </row>
    <row r="200" s="1" customFormat="1" ht="21" customHeight="1" spans="1:7">
      <c r="A200" s="25">
        <v>196</v>
      </c>
      <c r="B200" s="66" t="s">
        <v>783</v>
      </c>
      <c r="C200" s="19" t="s">
        <v>1261</v>
      </c>
      <c r="D200" s="130">
        <v>1.46</v>
      </c>
      <c r="E200" s="25">
        <v>75</v>
      </c>
      <c r="F200" s="31">
        <f t="shared" si="3"/>
        <v>109.5</v>
      </c>
      <c r="G200" s="51" t="s">
        <v>1125</v>
      </c>
    </row>
    <row r="201" s="1" customFormat="1" ht="21" customHeight="1" spans="1:7">
      <c r="A201" s="25">
        <v>197</v>
      </c>
      <c r="B201" s="66" t="s">
        <v>803</v>
      </c>
      <c r="C201" s="19" t="s">
        <v>1261</v>
      </c>
      <c r="D201" s="130">
        <v>11.68</v>
      </c>
      <c r="E201" s="25">
        <v>75</v>
      </c>
      <c r="F201" s="31">
        <f t="shared" si="3"/>
        <v>876</v>
      </c>
      <c r="G201" s="51" t="s">
        <v>1125</v>
      </c>
    </row>
    <row r="202" s="1" customFormat="1" ht="21" customHeight="1" spans="1:7">
      <c r="A202" s="25">
        <v>198</v>
      </c>
      <c r="B202" s="66" t="s">
        <v>1304</v>
      </c>
      <c r="C202" s="19" t="s">
        <v>1261</v>
      </c>
      <c r="D202" s="130">
        <v>9.59</v>
      </c>
      <c r="E202" s="25">
        <v>75</v>
      </c>
      <c r="F202" s="31">
        <f t="shared" si="3"/>
        <v>719.25</v>
      </c>
      <c r="G202" s="51"/>
    </row>
    <row r="203" s="1" customFormat="1" ht="21" customHeight="1" spans="1:7">
      <c r="A203" s="25">
        <v>199</v>
      </c>
      <c r="B203" s="66" t="s">
        <v>1305</v>
      </c>
      <c r="C203" s="19" t="s">
        <v>1261</v>
      </c>
      <c r="D203" s="130">
        <v>7.89</v>
      </c>
      <c r="E203" s="25">
        <v>75</v>
      </c>
      <c r="F203" s="31">
        <f t="shared" si="3"/>
        <v>591.75</v>
      </c>
      <c r="G203" s="51"/>
    </row>
    <row r="204" s="1" customFormat="1" ht="21" customHeight="1" spans="1:7">
      <c r="A204" s="25">
        <v>200</v>
      </c>
      <c r="B204" s="66" t="s">
        <v>1306</v>
      </c>
      <c r="C204" s="19" t="s">
        <v>1261</v>
      </c>
      <c r="D204" s="130">
        <v>2.66</v>
      </c>
      <c r="E204" s="25">
        <v>75</v>
      </c>
      <c r="F204" s="31">
        <f t="shared" si="3"/>
        <v>199.5</v>
      </c>
      <c r="G204" s="51"/>
    </row>
    <row r="205" s="1" customFormat="1" ht="21" customHeight="1" spans="1:7">
      <c r="A205" s="25">
        <v>201</v>
      </c>
      <c r="B205" s="66" t="s">
        <v>1307</v>
      </c>
      <c r="C205" s="19" t="s">
        <v>1261</v>
      </c>
      <c r="D205" s="130">
        <v>7.2</v>
      </c>
      <c r="E205" s="25">
        <v>75</v>
      </c>
      <c r="F205" s="31">
        <f t="shared" si="3"/>
        <v>540</v>
      </c>
      <c r="G205" s="51"/>
    </row>
    <row r="206" s="1" customFormat="1" ht="21" customHeight="1" spans="1:7">
      <c r="A206" s="25">
        <v>202</v>
      </c>
      <c r="B206" s="66" t="s">
        <v>1207</v>
      </c>
      <c r="C206" s="19" t="s">
        <v>1261</v>
      </c>
      <c r="D206" s="130">
        <v>3.06</v>
      </c>
      <c r="E206" s="25">
        <v>75</v>
      </c>
      <c r="F206" s="31">
        <f t="shared" si="3"/>
        <v>229.5</v>
      </c>
      <c r="G206" s="51" t="s">
        <v>1125</v>
      </c>
    </row>
    <row r="207" s="1" customFormat="1" ht="21" customHeight="1" spans="1:7">
      <c r="A207" s="25">
        <v>203</v>
      </c>
      <c r="B207" s="66" t="s">
        <v>1308</v>
      </c>
      <c r="C207" s="19" t="s">
        <v>1261</v>
      </c>
      <c r="D207" s="130">
        <v>7.11</v>
      </c>
      <c r="E207" s="25">
        <v>75</v>
      </c>
      <c r="F207" s="31">
        <f t="shared" si="3"/>
        <v>533.25</v>
      </c>
      <c r="G207" s="51"/>
    </row>
    <row r="208" s="1" customFormat="1" ht="21" customHeight="1" spans="1:7">
      <c r="A208" s="25">
        <v>204</v>
      </c>
      <c r="B208" s="66" t="s">
        <v>1309</v>
      </c>
      <c r="C208" s="19" t="s">
        <v>1261</v>
      </c>
      <c r="D208" s="130">
        <v>6.95</v>
      </c>
      <c r="E208" s="25">
        <v>75</v>
      </c>
      <c r="F208" s="31">
        <f t="shared" si="3"/>
        <v>521.25</v>
      </c>
      <c r="G208" s="51"/>
    </row>
    <row r="209" s="1" customFormat="1" ht="21" customHeight="1" spans="1:7">
      <c r="A209" s="25">
        <v>205</v>
      </c>
      <c r="B209" s="66" t="s">
        <v>1310</v>
      </c>
      <c r="C209" s="19" t="s">
        <v>1261</v>
      </c>
      <c r="D209" s="130">
        <v>5.77</v>
      </c>
      <c r="E209" s="25">
        <v>75</v>
      </c>
      <c r="F209" s="31">
        <f t="shared" si="3"/>
        <v>432.75</v>
      </c>
      <c r="G209" s="51"/>
    </row>
    <row r="210" s="1" customFormat="1" ht="21" customHeight="1" spans="1:7">
      <c r="A210" s="25">
        <v>206</v>
      </c>
      <c r="B210" s="66" t="s">
        <v>1311</v>
      </c>
      <c r="C210" s="19" t="s">
        <v>1261</v>
      </c>
      <c r="D210" s="130">
        <v>5.5</v>
      </c>
      <c r="E210" s="25">
        <v>75</v>
      </c>
      <c r="F210" s="31">
        <f t="shared" si="3"/>
        <v>412.5</v>
      </c>
      <c r="G210" s="51" t="s">
        <v>1125</v>
      </c>
    </row>
    <row r="211" s="1" customFormat="1" ht="21" customHeight="1" spans="1:7">
      <c r="A211" s="25">
        <v>207</v>
      </c>
      <c r="B211" s="66" t="s">
        <v>761</v>
      </c>
      <c r="C211" s="19" t="s">
        <v>1261</v>
      </c>
      <c r="D211" s="130">
        <v>2.09</v>
      </c>
      <c r="E211" s="25">
        <v>75</v>
      </c>
      <c r="F211" s="31">
        <f t="shared" si="3"/>
        <v>156.75</v>
      </c>
      <c r="G211" s="51" t="s">
        <v>1125</v>
      </c>
    </row>
    <row r="212" s="1" customFormat="1" ht="21" customHeight="1" spans="1:7">
      <c r="A212" s="25">
        <v>208</v>
      </c>
      <c r="B212" s="66" t="s">
        <v>1312</v>
      </c>
      <c r="C212" s="19" t="s">
        <v>1261</v>
      </c>
      <c r="D212" s="130">
        <v>6.32</v>
      </c>
      <c r="E212" s="25">
        <v>75</v>
      </c>
      <c r="F212" s="31">
        <f t="shared" si="3"/>
        <v>474</v>
      </c>
      <c r="G212" s="51"/>
    </row>
    <row r="213" s="1" customFormat="1" ht="21" customHeight="1" spans="1:7">
      <c r="A213" s="25">
        <v>209</v>
      </c>
      <c r="B213" s="66" t="s">
        <v>1313</v>
      </c>
      <c r="C213" s="19" t="s">
        <v>1261</v>
      </c>
      <c r="D213" s="130">
        <v>5</v>
      </c>
      <c r="E213" s="25">
        <v>75</v>
      </c>
      <c r="F213" s="31">
        <f t="shared" si="3"/>
        <v>375</v>
      </c>
      <c r="G213" s="51" t="s">
        <v>1125</v>
      </c>
    </row>
    <row r="214" s="1" customFormat="1" ht="21" customHeight="1" spans="1:7">
      <c r="A214" s="25">
        <v>210</v>
      </c>
      <c r="B214" s="66" t="s">
        <v>1135</v>
      </c>
      <c r="C214" s="19" t="s">
        <v>1261</v>
      </c>
      <c r="D214" s="130">
        <v>4.59</v>
      </c>
      <c r="E214" s="25">
        <v>75</v>
      </c>
      <c r="F214" s="31">
        <f t="shared" si="3"/>
        <v>344.25</v>
      </c>
      <c r="G214" s="51" t="s">
        <v>1125</v>
      </c>
    </row>
    <row r="215" s="1" customFormat="1" ht="21" customHeight="1" spans="1:7">
      <c r="A215" s="25">
        <v>211</v>
      </c>
      <c r="B215" s="66" t="s">
        <v>1314</v>
      </c>
      <c r="C215" s="19" t="s">
        <v>1261</v>
      </c>
      <c r="D215" s="130">
        <v>3.37</v>
      </c>
      <c r="E215" s="25">
        <v>75</v>
      </c>
      <c r="F215" s="31">
        <f t="shared" si="3"/>
        <v>252.75</v>
      </c>
      <c r="G215" s="51"/>
    </row>
    <row r="216" s="1" customFormat="1" ht="21" customHeight="1" spans="1:7">
      <c r="A216" s="25">
        <v>212</v>
      </c>
      <c r="B216" s="66" t="s">
        <v>1315</v>
      </c>
      <c r="C216" s="19" t="s">
        <v>1261</v>
      </c>
      <c r="D216" s="130">
        <v>1.91</v>
      </c>
      <c r="E216" s="25">
        <v>75</v>
      </c>
      <c r="F216" s="31">
        <f t="shared" si="3"/>
        <v>143.25</v>
      </c>
      <c r="G216" s="51"/>
    </row>
    <row r="217" s="1" customFormat="1" ht="21" customHeight="1" spans="1:7">
      <c r="A217" s="25">
        <v>213</v>
      </c>
      <c r="B217" s="66" t="s">
        <v>1316</v>
      </c>
      <c r="C217" s="19" t="s">
        <v>1261</v>
      </c>
      <c r="D217" s="130">
        <v>6.02</v>
      </c>
      <c r="E217" s="25">
        <v>75</v>
      </c>
      <c r="F217" s="31">
        <f t="shared" si="3"/>
        <v>451.5</v>
      </c>
      <c r="G217" s="51"/>
    </row>
    <row r="218" s="1" customFormat="1" ht="21" customHeight="1" spans="1:7">
      <c r="A218" s="25">
        <v>214</v>
      </c>
      <c r="B218" s="66" t="s">
        <v>1317</v>
      </c>
      <c r="C218" s="19" t="s">
        <v>1261</v>
      </c>
      <c r="D218" s="130">
        <v>6.83</v>
      </c>
      <c r="E218" s="25">
        <v>75</v>
      </c>
      <c r="F218" s="31">
        <f t="shared" si="3"/>
        <v>512.25</v>
      </c>
      <c r="G218" s="51"/>
    </row>
    <row r="219" s="1" customFormat="1" ht="21" customHeight="1" spans="1:7">
      <c r="A219" s="25">
        <v>215</v>
      </c>
      <c r="B219" s="66" t="s">
        <v>806</v>
      </c>
      <c r="C219" s="19" t="s">
        <v>1261</v>
      </c>
      <c r="D219" s="130">
        <v>8.25</v>
      </c>
      <c r="E219" s="25">
        <v>75</v>
      </c>
      <c r="F219" s="31">
        <f t="shared" si="3"/>
        <v>618.75</v>
      </c>
      <c r="G219" s="51"/>
    </row>
    <row r="220" s="1" customFormat="1" ht="21" customHeight="1" spans="1:7">
      <c r="A220" s="25">
        <v>216</v>
      </c>
      <c r="B220" s="66" t="s">
        <v>1318</v>
      </c>
      <c r="C220" s="19" t="s">
        <v>1261</v>
      </c>
      <c r="D220" s="130">
        <v>3.5</v>
      </c>
      <c r="E220" s="25">
        <v>75</v>
      </c>
      <c r="F220" s="31">
        <f t="shared" si="3"/>
        <v>262.5</v>
      </c>
      <c r="G220" s="51"/>
    </row>
    <row r="221" s="1" customFormat="1" ht="21" customHeight="1" spans="1:7">
      <c r="A221" s="25">
        <v>217</v>
      </c>
      <c r="B221" s="66" t="s">
        <v>1319</v>
      </c>
      <c r="C221" s="19" t="s">
        <v>1261</v>
      </c>
      <c r="D221" s="130">
        <v>8.22</v>
      </c>
      <c r="E221" s="25">
        <v>75</v>
      </c>
      <c r="F221" s="31">
        <f t="shared" si="3"/>
        <v>616.5</v>
      </c>
      <c r="G221" s="51"/>
    </row>
    <row r="222" s="1" customFormat="1" ht="21" customHeight="1" spans="1:7">
      <c r="A222" s="25">
        <v>218</v>
      </c>
      <c r="B222" s="66" t="s">
        <v>1320</v>
      </c>
      <c r="C222" s="19" t="s">
        <v>1261</v>
      </c>
      <c r="D222" s="130">
        <v>5.03</v>
      </c>
      <c r="E222" s="25">
        <v>75</v>
      </c>
      <c r="F222" s="31">
        <f t="shared" si="3"/>
        <v>377.25</v>
      </c>
      <c r="G222" s="51"/>
    </row>
    <row r="223" s="1" customFormat="1" ht="21" customHeight="1" spans="1:7">
      <c r="A223" s="25">
        <v>219</v>
      </c>
      <c r="B223" s="66" t="s">
        <v>1321</v>
      </c>
      <c r="C223" s="19" t="s">
        <v>1261</v>
      </c>
      <c r="D223" s="130">
        <v>2.31</v>
      </c>
      <c r="E223" s="25">
        <v>75</v>
      </c>
      <c r="F223" s="31">
        <f t="shared" si="3"/>
        <v>173.25</v>
      </c>
      <c r="G223" s="51"/>
    </row>
    <row r="224" s="1" customFormat="1" ht="21" customHeight="1" spans="1:7">
      <c r="A224" s="25">
        <v>220</v>
      </c>
      <c r="B224" s="66" t="s">
        <v>1322</v>
      </c>
      <c r="C224" s="19" t="s">
        <v>1261</v>
      </c>
      <c r="D224" s="130">
        <v>20.62</v>
      </c>
      <c r="E224" s="25">
        <v>75</v>
      </c>
      <c r="F224" s="31">
        <f t="shared" si="3"/>
        <v>1546.5</v>
      </c>
      <c r="G224" s="51"/>
    </row>
    <row r="225" s="1" customFormat="1" ht="21" customHeight="1" spans="1:7">
      <c r="A225" s="25">
        <v>221</v>
      </c>
      <c r="B225" s="66" t="s">
        <v>1323</v>
      </c>
      <c r="C225" s="19" t="s">
        <v>1261</v>
      </c>
      <c r="D225" s="130">
        <v>4.75</v>
      </c>
      <c r="E225" s="25">
        <v>75</v>
      </c>
      <c r="F225" s="31">
        <f t="shared" si="3"/>
        <v>356.25</v>
      </c>
      <c r="G225" s="51"/>
    </row>
    <row r="226" s="1" customFormat="1" ht="21" customHeight="1" spans="1:7">
      <c r="A226" s="25">
        <v>222</v>
      </c>
      <c r="B226" s="66" t="s">
        <v>1324</v>
      </c>
      <c r="C226" s="19" t="s">
        <v>1261</v>
      </c>
      <c r="D226" s="130">
        <v>2.11</v>
      </c>
      <c r="E226" s="25">
        <v>75</v>
      </c>
      <c r="F226" s="31">
        <f t="shared" si="3"/>
        <v>158.25</v>
      </c>
      <c r="G226" s="51" t="s">
        <v>1125</v>
      </c>
    </row>
    <row r="227" s="1" customFormat="1" ht="21" customHeight="1" spans="1:7">
      <c r="A227" s="25">
        <v>223</v>
      </c>
      <c r="B227" s="66" t="s">
        <v>760</v>
      </c>
      <c r="C227" s="19" t="s">
        <v>1261</v>
      </c>
      <c r="D227" s="130">
        <v>3.53</v>
      </c>
      <c r="E227" s="25">
        <v>75</v>
      </c>
      <c r="F227" s="31">
        <f t="shared" si="3"/>
        <v>264.75</v>
      </c>
      <c r="G227" s="51" t="s">
        <v>1125</v>
      </c>
    </row>
    <row r="228" s="1" customFormat="1" ht="21" customHeight="1" spans="1:7">
      <c r="A228" s="25">
        <v>224</v>
      </c>
      <c r="B228" s="66" t="s">
        <v>1325</v>
      </c>
      <c r="C228" s="19" t="s">
        <v>1261</v>
      </c>
      <c r="D228" s="130">
        <v>4.59</v>
      </c>
      <c r="E228" s="25">
        <v>75</v>
      </c>
      <c r="F228" s="31">
        <f t="shared" si="3"/>
        <v>344.25</v>
      </c>
      <c r="G228" s="51"/>
    </row>
    <row r="229" s="1" customFormat="1" ht="21" customHeight="1" spans="1:7">
      <c r="A229" s="25">
        <v>225</v>
      </c>
      <c r="B229" s="66" t="s">
        <v>1326</v>
      </c>
      <c r="C229" s="19" t="s">
        <v>1261</v>
      </c>
      <c r="D229" s="130">
        <v>11.65</v>
      </c>
      <c r="E229" s="25">
        <v>75</v>
      </c>
      <c r="F229" s="31">
        <f t="shared" si="3"/>
        <v>873.75</v>
      </c>
      <c r="G229" s="51"/>
    </row>
    <row r="230" s="1" customFormat="1" ht="21" customHeight="1" spans="1:7">
      <c r="A230" s="25">
        <v>226</v>
      </c>
      <c r="B230" s="66" t="s">
        <v>1327</v>
      </c>
      <c r="C230" s="19" t="s">
        <v>1261</v>
      </c>
      <c r="D230" s="130">
        <v>5.45</v>
      </c>
      <c r="E230" s="25">
        <v>75</v>
      </c>
      <c r="F230" s="31">
        <f t="shared" si="3"/>
        <v>408.75</v>
      </c>
      <c r="G230" s="51"/>
    </row>
    <row r="231" s="1" customFormat="1" ht="21" customHeight="1" spans="1:7">
      <c r="A231" s="25">
        <v>227</v>
      </c>
      <c r="B231" s="66" t="s">
        <v>1328</v>
      </c>
      <c r="C231" s="19" t="s">
        <v>1261</v>
      </c>
      <c r="D231" s="130">
        <v>2.47</v>
      </c>
      <c r="E231" s="25">
        <v>75</v>
      </c>
      <c r="F231" s="31">
        <f t="shared" si="3"/>
        <v>185.25</v>
      </c>
      <c r="G231" s="51"/>
    </row>
    <row r="232" s="1" customFormat="1" ht="21" customHeight="1" spans="1:7">
      <c r="A232" s="25">
        <v>228</v>
      </c>
      <c r="B232" s="66" t="s">
        <v>1329</v>
      </c>
      <c r="C232" s="19" t="s">
        <v>1261</v>
      </c>
      <c r="D232" s="130">
        <v>2.2</v>
      </c>
      <c r="E232" s="25">
        <v>75</v>
      </c>
      <c r="F232" s="31">
        <f t="shared" si="3"/>
        <v>165</v>
      </c>
      <c r="G232" s="51"/>
    </row>
    <row r="233" s="1" customFormat="1" ht="21" customHeight="1" spans="1:7">
      <c r="A233" s="25">
        <v>229</v>
      </c>
      <c r="B233" s="66" t="s">
        <v>1330</v>
      </c>
      <c r="C233" s="19" t="s">
        <v>1261</v>
      </c>
      <c r="D233" s="130">
        <v>6.9</v>
      </c>
      <c r="E233" s="25">
        <v>75</v>
      </c>
      <c r="F233" s="31">
        <f t="shared" si="3"/>
        <v>517.5</v>
      </c>
      <c r="G233" s="51"/>
    </row>
    <row r="234" s="1" customFormat="1" ht="21" customHeight="1" spans="1:7">
      <c r="A234" s="25">
        <v>230</v>
      </c>
      <c r="B234" s="66" t="s">
        <v>1331</v>
      </c>
      <c r="C234" s="19" t="s">
        <v>1261</v>
      </c>
      <c r="D234" s="130">
        <v>6.84</v>
      </c>
      <c r="E234" s="25">
        <v>75</v>
      </c>
      <c r="F234" s="31">
        <f t="shared" si="3"/>
        <v>513</v>
      </c>
      <c r="G234" s="51"/>
    </row>
    <row r="235" s="1" customFormat="1" ht="21" customHeight="1" spans="1:7">
      <c r="A235" s="25">
        <v>231</v>
      </c>
      <c r="B235" s="66" t="s">
        <v>1332</v>
      </c>
      <c r="C235" s="19" t="s">
        <v>1261</v>
      </c>
      <c r="D235" s="130">
        <v>2.11</v>
      </c>
      <c r="E235" s="25">
        <v>75</v>
      </c>
      <c r="F235" s="31">
        <f t="shared" si="3"/>
        <v>158.25</v>
      </c>
      <c r="G235" s="51"/>
    </row>
    <row r="236" s="1" customFormat="1" ht="21" customHeight="1" spans="1:7">
      <c r="A236" s="25">
        <v>232</v>
      </c>
      <c r="B236" s="66" t="s">
        <v>773</v>
      </c>
      <c r="C236" s="19" t="s">
        <v>1261</v>
      </c>
      <c r="D236" s="130">
        <v>2.8</v>
      </c>
      <c r="E236" s="25">
        <v>75</v>
      </c>
      <c r="F236" s="31">
        <f t="shared" si="3"/>
        <v>210</v>
      </c>
      <c r="G236" s="51" t="s">
        <v>1125</v>
      </c>
    </row>
    <row r="237" s="1" customFormat="1" ht="21" customHeight="1" spans="1:7">
      <c r="A237" s="25">
        <v>233</v>
      </c>
      <c r="B237" s="66" t="s">
        <v>1333</v>
      </c>
      <c r="C237" s="19" t="s">
        <v>1261</v>
      </c>
      <c r="D237" s="130">
        <v>1.81</v>
      </c>
      <c r="E237" s="25">
        <v>75</v>
      </c>
      <c r="F237" s="31">
        <f t="shared" si="3"/>
        <v>135.75</v>
      </c>
      <c r="G237" s="51"/>
    </row>
    <row r="238" s="1" customFormat="1" ht="21" customHeight="1" spans="1:7">
      <c r="A238" s="25">
        <v>234</v>
      </c>
      <c r="B238" s="66" t="s">
        <v>1334</v>
      </c>
      <c r="C238" s="19" t="s">
        <v>1261</v>
      </c>
      <c r="D238" s="130">
        <v>2.34</v>
      </c>
      <c r="E238" s="25">
        <v>75</v>
      </c>
      <c r="F238" s="31">
        <f t="shared" si="3"/>
        <v>175.5</v>
      </c>
      <c r="G238" s="51"/>
    </row>
    <row r="239" s="1" customFormat="1" ht="21" customHeight="1" spans="1:7">
      <c r="A239" s="25">
        <v>235</v>
      </c>
      <c r="B239" s="66" t="s">
        <v>1335</v>
      </c>
      <c r="C239" s="19" t="s">
        <v>1336</v>
      </c>
      <c r="D239" s="130">
        <v>7.52</v>
      </c>
      <c r="E239" s="25">
        <v>75</v>
      </c>
      <c r="F239" s="31">
        <f t="shared" si="3"/>
        <v>564</v>
      </c>
      <c r="G239" s="51"/>
    </row>
    <row r="240" s="1" customFormat="1" ht="21" customHeight="1" spans="1:7">
      <c r="A240" s="25">
        <v>236</v>
      </c>
      <c r="B240" s="66" t="s">
        <v>1193</v>
      </c>
      <c r="C240" s="19" t="s">
        <v>1336</v>
      </c>
      <c r="D240" s="130">
        <v>1.76</v>
      </c>
      <c r="E240" s="25">
        <v>75</v>
      </c>
      <c r="F240" s="31">
        <f t="shared" si="3"/>
        <v>132</v>
      </c>
      <c r="G240" s="51"/>
    </row>
    <row r="241" s="1" customFormat="1" ht="21" customHeight="1" spans="1:7">
      <c r="A241" s="25">
        <v>237</v>
      </c>
      <c r="B241" s="66" t="s">
        <v>1337</v>
      </c>
      <c r="C241" s="19" t="s">
        <v>1336</v>
      </c>
      <c r="D241" s="130">
        <v>8.69</v>
      </c>
      <c r="E241" s="25">
        <v>75</v>
      </c>
      <c r="F241" s="31">
        <f t="shared" si="3"/>
        <v>651.75</v>
      </c>
      <c r="G241" s="51"/>
    </row>
    <row r="242" s="1" customFormat="1" ht="21" customHeight="1" spans="1:7">
      <c r="A242" s="25">
        <v>238</v>
      </c>
      <c r="B242" s="66" t="s">
        <v>1160</v>
      </c>
      <c r="C242" s="19" t="s">
        <v>1336</v>
      </c>
      <c r="D242" s="130">
        <v>5.98</v>
      </c>
      <c r="E242" s="25">
        <v>75</v>
      </c>
      <c r="F242" s="31">
        <f t="shared" si="3"/>
        <v>448.5</v>
      </c>
      <c r="G242" s="51" t="s">
        <v>1125</v>
      </c>
    </row>
    <row r="243" s="1" customFormat="1" ht="21" customHeight="1" spans="1:7">
      <c r="A243" s="25">
        <v>239</v>
      </c>
      <c r="B243" s="66" t="s">
        <v>1338</v>
      </c>
      <c r="C243" s="19" t="s">
        <v>1336</v>
      </c>
      <c r="D243" s="130">
        <v>12.36</v>
      </c>
      <c r="E243" s="25">
        <v>75</v>
      </c>
      <c r="F243" s="31">
        <f t="shared" si="3"/>
        <v>927</v>
      </c>
      <c r="G243" s="51" t="s">
        <v>1339</v>
      </c>
    </row>
    <row r="244" s="1" customFormat="1" ht="21" customHeight="1" spans="1:7">
      <c r="A244" s="25">
        <v>240</v>
      </c>
      <c r="B244" s="66" t="s">
        <v>1279</v>
      </c>
      <c r="C244" s="19" t="s">
        <v>1336</v>
      </c>
      <c r="D244" s="130">
        <v>3.34</v>
      </c>
      <c r="E244" s="25">
        <v>75</v>
      </c>
      <c r="F244" s="31">
        <f t="shared" si="3"/>
        <v>250.5</v>
      </c>
      <c r="G244" s="51" t="s">
        <v>1125</v>
      </c>
    </row>
    <row r="245" s="1" customFormat="1" ht="21" customHeight="1" spans="1:7">
      <c r="A245" s="25">
        <v>241</v>
      </c>
      <c r="B245" s="66" t="s">
        <v>1340</v>
      </c>
      <c r="C245" s="19" t="s">
        <v>1336</v>
      </c>
      <c r="D245" s="130">
        <v>0.75</v>
      </c>
      <c r="E245" s="25">
        <v>75</v>
      </c>
      <c r="F245" s="31">
        <f t="shared" si="3"/>
        <v>56.25</v>
      </c>
      <c r="G245" s="51"/>
    </row>
    <row r="246" s="1" customFormat="1" ht="21" customHeight="1" spans="1:7">
      <c r="A246" s="25">
        <v>242</v>
      </c>
      <c r="B246" s="66" t="s">
        <v>1341</v>
      </c>
      <c r="C246" s="19" t="s">
        <v>1336</v>
      </c>
      <c r="D246" s="130">
        <v>6.66</v>
      </c>
      <c r="E246" s="25">
        <v>75</v>
      </c>
      <c r="F246" s="31">
        <f t="shared" si="3"/>
        <v>499.5</v>
      </c>
      <c r="G246" s="51"/>
    </row>
    <row r="247" s="1" customFormat="1" ht="21" customHeight="1" spans="1:7">
      <c r="A247" s="25">
        <v>243</v>
      </c>
      <c r="B247" s="66" t="s">
        <v>1342</v>
      </c>
      <c r="C247" s="19" t="s">
        <v>1336</v>
      </c>
      <c r="D247" s="130">
        <v>2.62</v>
      </c>
      <c r="E247" s="25">
        <v>75</v>
      </c>
      <c r="F247" s="31">
        <f t="shared" si="3"/>
        <v>196.5</v>
      </c>
      <c r="G247" s="51"/>
    </row>
    <row r="248" s="1" customFormat="1" ht="21" customHeight="1" spans="1:7">
      <c r="A248" s="25">
        <v>244</v>
      </c>
      <c r="B248" s="66" t="s">
        <v>1343</v>
      </c>
      <c r="C248" s="19" t="s">
        <v>1336</v>
      </c>
      <c r="D248" s="130">
        <v>3.68</v>
      </c>
      <c r="E248" s="25">
        <v>75</v>
      </c>
      <c r="F248" s="31">
        <f t="shared" si="3"/>
        <v>276</v>
      </c>
      <c r="G248" s="51"/>
    </row>
    <row r="249" s="1" customFormat="1" ht="21" customHeight="1" spans="1:7">
      <c r="A249" s="25">
        <v>245</v>
      </c>
      <c r="B249" s="66" t="s">
        <v>1344</v>
      </c>
      <c r="C249" s="19" t="s">
        <v>1336</v>
      </c>
      <c r="D249" s="130">
        <v>15.2</v>
      </c>
      <c r="E249" s="25">
        <v>75</v>
      </c>
      <c r="F249" s="31">
        <f t="shared" si="3"/>
        <v>1140</v>
      </c>
      <c r="G249" s="51"/>
    </row>
    <row r="250" s="1" customFormat="1" ht="21" customHeight="1" spans="1:7">
      <c r="A250" s="25">
        <v>246</v>
      </c>
      <c r="B250" s="66" t="s">
        <v>1345</v>
      </c>
      <c r="C250" s="19" t="s">
        <v>1336</v>
      </c>
      <c r="D250" s="130">
        <v>6.99</v>
      </c>
      <c r="E250" s="25">
        <v>75</v>
      </c>
      <c r="F250" s="31">
        <f t="shared" si="3"/>
        <v>524.25</v>
      </c>
      <c r="G250" s="51"/>
    </row>
    <row r="251" s="1" customFormat="1" ht="21" customHeight="1" spans="1:7">
      <c r="A251" s="25">
        <v>247</v>
      </c>
      <c r="B251" s="66" t="s">
        <v>1346</v>
      </c>
      <c r="C251" s="19" t="s">
        <v>1336</v>
      </c>
      <c r="D251" s="130">
        <v>0.47</v>
      </c>
      <c r="E251" s="25">
        <v>75</v>
      </c>
      <c r="F251" s="31">
        <f t="shared" si="3"/>
        <v>35.25</v>
      </c>
      <c r="G251" s="51"/>
    </row>
    <row r="252" s="1" customFormat="1" ht="21" customHeight="1" spans="1:7">
      <c r="A252" s="25">
        <v>248</v>
      </c>
      <c r="B252" s="66" t="s">
        <v>1347</v>
      </c>
      <c r="C252" s="19" t="s">
        <v>1336</v>
      </c>
      <c r="D252" s="130">
        <v>6.59</v>
      </c>
      <c r="E252" s="25">
        <v>75</v>
      </c>
      <c r="F252" s="31">
        <f t="shared" si="3"/>
        <v>494.25</v>
      </c>
      <c r="G252" s="51"/>
    </row>
    <row r="253" s="1" customFormat="1" ht="21" customHeight="1" spans="1:7">
      <c r="A253" s="25">
        <v>249</v>
      </c>
      <c r="B253" s="66" t="s">
        <v>1348</v>
      </c>
      <c r="C253" s="19" t="s">
        <v>1336</v>
      </c>
      <c r="D253" s="130">
        <v>1.34</v>
      </c>
      <c r="E253" s="25">
        <v>75</v>
      </c>
      <c r="F253" s="31">
        <f t="shared" si="3"/>
        <v>100.5</v>
      </c>
      <c r="G253" s="51"/>
    </row>
    <row r="254" s="1" customFormat="1" ht="21" customHeight="1" spans="1:7">
      <c r="A254" s="25">
        <v>250</v>
      </c>
      <c r="B254" s="66" t="s">
        <v>1349</v>
      </c>
      <c r="C254" s="19" t="s">
        <v>1336</v>
      </c>
      <c r="D254" s="130">
        <v>3</v>
      </c>
      <c r="E254" s="25">
        <v>75</v>
      </c>
      <c r="F254" s="31">
        <f t="shared" si="3"/>
        <v>225</v>
      </c>
      <c r="G254" s="51"/>
    </row>
    <row r="255" s="1" customFormat="1" ht="21" customHeight="1" spans="1:7">
      <c r="A255" s="25">
        <v>251</v>
      </c>
      <c r="B255" s="66" t="s">
        <v>1350</v>
      </c>
      <c r="C255" s="19" t="s">
        <v>1336</v>
      </c>
      <c r="D255" s="130">
        <v>3.07</v>
      </c>
      <c r="E255" s="25">
        <v>75</v>
      </c>
      <c r="F255" s="31">
        <f t="shared" si="3"/>
        <v>230.25</v>
      </c>
      <c r="G255" s="51"/>
    </row>
    <row r="256" s="1" customFormat="1" ht="21" customHeight="1" spans="1:7">
      <c r="A256" s="25">
        <v>252</v>
      </c>
      <c r="B256" s="66" t="s">
        <v>1351</v>
      </c>
      <c r="C256" s="19" t="s">
        <v>1336</v>
      </c>
      <c r="D256" s="130">
        <v>2.14</v>
      </c>
      <c r="E256" s="25">
        <v>75</v>
      </c>
      <c r="F256" s="31">
        <f t="shared" si="3"/>
        <v>160.5</v>
      </c>
      <c r="G256" s="51"/>
    </row>
    <row r="257" s="1" customFormat="1" ht="21" customHeight="1" spans="1:7">
      <c r="A257" s="25">
        <v>253</v>
      </c>
      <c r="B257" s="66" t="s">
        <v>1352</v>
      </c>
      <c r="C257" s="19" t="s">
        <v>1336</v>
      </c>
      <c r="D257" s="130">
        <v>5.52</v>
      </c>
      <c r="E257" s="25">
        <v>75</v>
      </c>
      <c r="F257" s="31">
        <f t="shared" si="3"/>
        <v>414</v>
      </c>
      <c r="G257" s="51"/>
    </row>
    <row r="258" s="1" customFormat="1" ht="21" customHeight="1" spans="1:7">
      <c r="A258" s="25">
        <v>254</v>
      </c>
      <c r="B258" s="66" t="s">
        <v>1353</v>
      </c>
      <c r="C258" s="19" t="s">
        <v>1336</v>
      </c>
      <c r="D258" s="130">
        <v>1.82</v>
      </c>
      <c r="E258" s="25">
        <v>75</v>
      </c>
      <c r="F258" s="31">
        <f t="shared" si="3"/>
        <v>136.5</v>
      </c>
      <c r="G258" s="51"/>
    </row>
    <row r="259" s="1" customFormat="1" ht="21" customHeight="1" spans="1:7">
      <c r="A259" s="25">
        <v>255</v>
      </c>
      <c r="B259" s="66" t="s">
        <v>1354</v>
      </c>
      <c r="C259" s="19" t="s">
        <v>1336</v>
      </c>
      <c r="D259" s="130">
        <v>8.31</v>
      </c>
      <c r="E259" s="25">
        <v>75</v>
      </c>
      <c r="F259" s="31">
        <f t="shared" si="3"/>
        <v>623.25</v>
      </c>
      <c r="G259" s="51"/>
    </row>
    <row r="260" s="1" customFormat="1" ht="21" customHeight="1" spans="1:7">
      <c r="A260" s="25">
        <v>256</v>
      </c>
      <c r="B260" s="66" t="s">
        <v>1355</v>
      </c>
      <c r="C260" s="19" t="s">
        <v>1336</v>
      </c>
      <c r="D260" s="130">
        <v>1.81</v>
      </c>
      <c r="E260" s="25">
        <v>75</v>
      </c>
      <c r="F260" s="31">
        <f t="shared" ref="F260:F323" si="4">D260*E260</f>
        <v>135.75</v>
      </c>
      <c r="G260" s="51"/>
    </row>
    <row r="261" s="1" customFormat="1" ht="21" customHeight="1" spans="1:7">
      <c r="A261" s="25">
        <v>257</v>
      </c>
      <c r="B261" s="66" t="s">
        <v>1356</v>
      </c>
      <c r="C261" s="19" t="s">
        <v>1336</v>
      </c>
      <c r="D261" s="130">
        <v>7.19</v>
      </c>
      <c r="E261" s="25">
        <v>75</v>
      </c>
      <c r="F261" s="31">
        <f t="shared" si="4"/>
        <v>539.25</v>
      </c>
      <c r="G261" s="51"/>
    </row>
    <row r="262" s="1" customFormat="1" ht="21" customHeight="1" spans="1:7">
      <c r="A262" s="25">
        <v>258</v>
      </c>
      <c r="B262" s="66" t="s">
        <v>1296</v>
      </c>
      <c r="C262" s="19" t="s">
        <v>1336</v>
      </c>
      <c r="D262" s="130">
        <v>13.08</v>
      </c>
      <c r="E262" s="25">
        <v>75</v>
      </c>
      <c r="F262" s="31">
        <f t="shared" si="4"/>
        <v>981</v>
      </c>
      <c r="G262" s="51" t="s">
        <v>1125</v>
      </c>
    </row>
    <row r="263" s="1" customFormat="1" ht="21" customHeight="1" spans="1:7">
      <c r="A263" s="25">
        <v>259</v>
      </c>
      <c r="B263" s="66" t="s">
        <v>1269</v>
      </c>
      <c r="C263" s="19" t="s">
        <v>1336</v>
      </c>
      <c r="D263" s="130">
        <v>11.41</v>
      </c>
      <c r="E263" s="25">
        <v>75</v>
      </c>
      <c r="F263" s="31">
        <f t="shared" si="4"/>
        <v>855.75</v>
      </c>
      <c r="G263" s="51" t="s">
        <v>1125</v>
      </c>
    </row>
    <row r="264" s="1" customFormat="1" ht="21" customHeight="1" spans="1:7">
      <c r="A264" s="25">
        <v>260</v>
      </c>
      <c r="B264" s="66" t="s">
        <v>1357</v>
      </c>
      <c r="C264" s="19" t="s">
        <v>1336</v>
      </c>
      <c r="D264" s="130">
        <v>5.16</v>
      </c>
      <c r="E264" s="25">
        <v>75</v>
      </c>
      <c r="F264" s="31">
        <f t="shared" si="4"/>
        <v>387</v>
      </c>
      <c r="G264" s="51"/>
    </row>
    <row r="265" s="1" customFormat="1" ht="21" customHeight="1" spans="1:7">
      <c r="A265" s="25">
        <v>261</v>
      </c>
      <c r="B265" s="66" t="s">
        <v>1358</v>
      </c>
      <c r="C265" s="19" t="s">
        <v>1336</v>
      </c>
      <c r="D265" s="130">
        <v>14.32</v>
      </c>
      <c r="E265" s="25">
        <v>75</v>
      </c>
      <c r="F265" s="31">
        <f t="shared" si="4"/>
        <v>1074</v>
      </c>
      <c r="G265" s="51"/>
    </row>
    <row r="266" s="1" customFormat="1" ht="21" customHeight="1" spans="1:7">
      <c r="A266" s="25">
        <v>262</v>
      </c>
      <c r="B266" s="66" t="s">
        <v>783</v>
      </c>
      <c r="C266" s="19" t="s">
        <v>1336</v>
      </c>
      <c r="D266" s="130">
        <v>7.78</v>
      </c>
      <c r="E266" s="25">
        <v>75</v>
      </c>
      <c r="F266" s="31">
        <f t="shared" si="4"/>
        <v>583.5</v>
      </c>
      <c r="G266" s="51" t="s">
        <v>1125</v>
      </c>
    </row>
    <row r="267" s="1" customFormat="1" ht="21" customHeight="1" spans="1:7">
      <c r="A267" s="25">
        <v>263</v>
      </c>
      <c r="B267" s="66" t="s">
        <v>1359</v>
      </c>
      <c r="C267" s="19" t="s">
        <v>1336</v>
      </c>
      <c r="D267" s="130">
        <v>5.69</v>
      </c>
      <c r="E267" s="25">
        <v>75</v>
      </c>
      <c r="F267" s="31">
        <f t="shared" si="4"/>
        <v>426.75</v>
      </c>
      <c r="G267" s="51"/>
    </row>
    <row r="268" s="1" customFormat="1" ht="21" customHeight="1" spans="1:7">
      <c r="A268" s="25">
        <v>264</v>
      </c>
      <c r="B268" s="66" t="s">
        <v>1360</v>
      </c>
      <c r="C268" s="19" t="s">
        <v>1336</v>
      </c>
      <c r="D268" s="130">
        <v>2.1</v>
      </c>
      <c r="E268" s="25">
        <v>75</v>
      </c>
      <c r="F268" s="31">
        <f t="shared" si="4"/>
        <v>157.5</v>
      </c>
      <c r="G268" s="51"/>
    </row>
    <row r="269" s="1" customFormat="1" ht="21" customHeight="1" spans="1:7">
      <c r="A269" s="25">
        <v>265</v>
      </c>
      <c r="B269" s="66" t="s">
        <v>1361</v>
      </c>
      <c r="C269" s="19" t="s">
        <v>1336</v>
      </c>
      <c r="D269" s="130">
        <v>2.22</v>
      </c>
      <c r="E269" s="25">
        <v>75</v>
      </c>
      <c r="F269" s="31">
        <f t="shared" si="4"/>
        <v>166.5</v>
      </c>
      <c r="G269" s="51"/>
    </row>
    <row r="270" s="1" customFormat="1" ht="21" customHeight="1" spans="1:7">
      <c r="A270" s="25">
        <v>266</v>
      </c>
      <c r="B270" s="66" t="s">
        <v>1362</v>
      </c>
      <c r="C270" s="19" t="s">
        <v>1336</v>
      </c>
      <c r="D270" s="130">
        <v>5.67</v>
      </c>
      <c r="E270" s="25">
        <v>75</v>
      </c>
      <c r="F270" s="31">
        <f t="shared" si="4"/>
        <v>425.25</v>
      </c>
      <c r="G270" s="51"/>
    </row>
    <row r="271" s="1" customFormat="1" ht="21" customHeight="1" spans="1:7">
      <c r="A271" s="25">
        <v>267</v>
      </c>
      <c r="B271" s="66" t="s">
        <v>1363</v>
      </c>
      <c r="C271" s="19" t="s">
        <v>1336</v>
      </c>
      <c r="D271" s="130">
        <v>7.64</v>
      </c>
      <c r="E271" s="25">
        <v>75</v>
      </c>
      <c r="F271" s="31">
        <f t="shared" si="4"/>
        <v>573</v>
      </c>
      <c r="G271" s="51"/>
    </row>
    <row r="272" s="1" customFormat="1" ht="21" customHeight="1" spans="1:7">
      <c r="A272" s="25">
        <v>268</v>
      </c>
      <c r="B272" s="66" t="s">
        <v>1364</v>
      </c>
      <c r="C272" s="19" t="s">
        <v>1336</v>
      </c>
      <c r="D272" s="130">
        <v>1.55</v>
      </c>
      <c r="E272" s="25">
        <v>75</v>
      </c>
      <c r="F272" s="31">
        <f t="shared" si="4"/>
        <v>116.25</v>
      </c>
      <c r="G272" s="51"/>
    </row>
    <row r="273" s="1" customFormat="1" ht="21" customHeight="1" spans="1:7">
      <c r="A273" s="25">
        <v>269</v>
      </c>
      <c r="B273" s="66" t="s">
        <v>1365</v>
      </c>
      <c r="C273" s="19" t="s">
        <v>1336</v>
      </c>
      <c r="D273" s="130">
        <v>2.67</v>
      </c>
      <c r="E273" s="25">
        <v>75</v>
      </c>
      <c r="F273" s="31">
        <f t="shared" si="4"/>
        <v>200.25</v>
      </c>
      <c r="G273" s="51"/>
    </row>
    <row r="274" s="1" customFormat="1" ht="21" customHeight="1" spans="1:7">
      <c r="A274" s="25">
        <v>270</v>
      </c>
      <c r="B274" s="66" t="s">
        <v>799</v>
      </c>
      <c r="C274" s="19" t="s">
        <v>1336</v>
      </c>
      <c r="D274" s="130">
        <v>3.74</v>
      </c>
      <c r="E274" s="25">
        <v>75</v>
      </c>
      <c r="F274" s="31">
        <f t="shared" si="4"/>
        <v>280.5</v>
      </c>
      <c r="G274" s="51" t="s">
        <v>1125</v>
      </c>
    </row>
    <row r="275" s="1" customFormat="1" ht="21" customHeight="1" spans="1:7">
      <c r="A275" s="25">
        <v>271</v>
      </c>
      <c r="B275" s="66" t="s">
        <v>1366</v>
      </c>
      <c r="C275" s="19" t="s">
        <v>1336</v>
      </c>
      <c r="D275" s="130">
        <v>1.08</v>
      </c>
      <c r="E275" s="25">
        <v>75</v>
      </c>
      <c r="F275" s="31">
        <f t="shared" si="4"/>
        <v>81</v>
      </c>
      <c r="G275" s="51"/>
    </row>
    <row r="276" s="1" customFormat="1" ht="21" customHeight="1" spans="1:7">
      <c r="A276" s="25">
        <v>272</v>
      </c>
      <c r="B276" s="66" t="s">
        <v>1367</v>
      </c>
      <c r="C276" s="19" t="s">
        <v>1336</v>
      </c>
      <c r="D276" s="130">
        <v>7.41</v>
      </c>
      <c r="E276" s="25">
        <v>75</v>
      </c>
      <c r="F276" s="31">
        <f t="shared" si="4"/>
        <v>555.75</v>
      </c>
      <c r="G276" s="51"/>
    </row>
    <row r="277" s="1" customFormat="1" ht="21" customHeight="1" spans="1:7">
      <c r="A277" s="25">
        <v>273</v>
      </c>
      <c r="B277" s="66" t="s">
        <v>1368</v>
      </c>
      <c r="C277" s="19" t="s">
        <v>1336</v>
      </c>
      <c r="D277" s="130">
        <v>4.49</v>
      </c>
      <c r="E277" s="25">
        <v>75</v>
      </c>
      <c r="F277" s="31">
        <f t="shared" si="4"/>
        <v>336.75</v>
      </c>
      <c r="G277" s="51"/>
    </row>
    <row r="278" s="1" customFormat="1" ht="21" customHeight="1" spans="1:7">
      <c r="A278" s="25">
        <v>274</v>
      </c>
      <c r="B278" s="66" t="s">
        <v>1155</v>
      </c>
      <c r="C278" s="19" t="s">
        <v>1336</v>
      </c>
      <c r="D278" s="130">
        <v>4.27</v>
      </c>
      <c r="E278" s="25">
        <v>75</v>
      </c>
      <c r="F278" s="31">
        <f t="shared" si="4"/>
        <v>320.25</v>
      </c>
      <c r="G278" s="51" t="s">
        <v>1125</v>
      </c>
    </row>
    <row r="279" s="1" customFormat="1" ht="21" customHeight="1" spans="1:7">
      <c r="A279" s="25">
        <v>275</v>
      </c>
      <c r="B279" s="66" t="s">
        <v>1369</v>
      </c>
      <c r="C279" s="19" t="s">
        <v>1336</v>
      </c>
      <c r="D279" s="130">
        <v>0.68</v>
      </c>
      <c r="E279" s="25">
        <v>75</v>
      </c>
      <c r="F279" s="31">
        <f t="shared" si="4"/>
        <v>51</v>
      </c>
      <c r="G279" s="51"/>
    </row>
    <row r="280" s="1" customFormat="1" ht="21" customHeight="1" spans="1:7">
      <c r="A280" s="25">
        <v>276</v>
      </c>
      <c r="B280" s="66" t="s">
        <v>1370</v>
      </c>
      <c r="C280" s="19" t="s">
        <v>1336</v>
      </c>
      <c r="D280" s="130">
        <v>4.91</v>
      </c>
      <c r="E280" s="25">
        <v>75</v>
      </c>
      <c r="F280" s="31">
        <f t="shared" si="4"/>
        <v>368.25</v>
      </c>
      <c r="G280" s="51"/>
    </row>
    <row r="281" s="1" customFormat="1" ht="21" customHeight="1" spans="1:7">
      <c r="A281" s="25">
        <v>277</v>
      </c>
      <c r="B281" s="66" t="s">
        <v>1371</v>
      </c>
      <c r="C281" s="19" t="s">
        <v>1336</v>
      </c>
      <c r="D281" s="130">
        <v>5.56</v>
      </c>
      <c r="E281" s="25">
        <v>75</v>
      </c>
      <c r="F281" s="31">
        <f t="shared" si="4"/>
        <v>417</v>
      </c>
      <c r="G281" s="51"/>
    </row>
    <row r="282" s="1" customFormat="1" ht="21" customHeight="1" spans="1:7">
      <c r="A282" s="25">
        <v>278</v>
      </c>
      <c r="B282" s="66" t="s">
        <v>1372</v>
      </c>
      <c r="C282" s="19" t="s">
        <v>1336</v>
      </c>
      <c r="D282" s="130">
        <v>4.63</v>
      </c>
      <c r="E282" s="25">
        <v>75</v>
      </c>
      <c r="F282" s="31">
        <f t="shared" si="4"/>
        <v>347.25</v>
      </c>
      <c r="G282" s="51"/>
    </row>
    <row r="283" s="1" customFormat="1" ht="21" customHeight="1" spans="1:7">
      <c r="A283" s="25">
        <v>279</v>
      </c>
      <c r="B283" s="66" t="s">
        <v>1373</v>
      </c>
      <c r="C283" s="19" t="s">
        <v>1336</v>
      </c>
      <c r="D283" s="130">
        <v>4.26</v>
      </c>
      <c r="E283" s="25">
        <v>75</v>
      </c>
      <c r="F283" s="31">
        <f t="shared" si="4"/>
        <v>319.5</v>
      </c>
      <c r="G283" s="51"/>
    </row>
    <row r="284" s="1" customFormat="1" ht="21" customHeight="1" spans="1:7">
      <c r="A284" s="25">
        <v>280</v>
      </c>
      <c r="B284" s="66" t="s">
        <v>1374</v>
      </c>
      <c r="C284" s="19" t="s">
        <v>1336</v>
      </c>
      <c r="D284" s="130">
        <v>3.38</v>
      </c>
      <c r="E284" s="25">
        <v>75</v>
      </c>
      <c r="F284" s="31">
        <f t="shared" si="4"/>
        <v>253.5</v>
      </c>
      <c r="G284" s="51"/>
    </row>
    <row r="285" s="1" customFormat="1" ht="21" customHeight="1" spans="1:7">
      <c r="A285" s="25">
        <v>281</v>
      </c>
      <c r="B285" s="66" t="s">
        <v>1375</v>
      </c>
      <c r="C285" s="19" t="s">
        <v>1336</v>
      </c>
      <c r="D285" s="130">
        <v>5.35</v>
      </c>
      <c r="E285" s="25">
        <v>75</v>
      </c>
      <c r="F285" s="31">
        <f t="shared" si="4"/>
        <v>401.25</v>
      </c>
      <c r="G285" s="51"/>
    </row>
    <row r="286" s="1" customFormat="1" ht="21" customHeight="1" spans="1:7">
      <c r="A286" s="25">
        <v>282</v>
      </c>
      <c r="B286" s="66" t="s">
        <v>1376</v>
      </c>
      <c r="C286" s="19" t="s">
        <v>1336</v>
      </c>
      <c r="D286" s="130">
        <v>5.66</v>
      </c>
      <c r="E286" s="25">
        <v>75</v>
      </c>
      <c r="F286" s="31">
        <f t="shared" si="4"/>
        <v>424.5</v>
      </c>
      <c r="G286" s="51"/>
    </row>
    <row r="287" s="1" customFormat="1" ht="21" customHeight="1" spans="1:7">
      <c r="A287" s="25">
        <v>283</v>
      </c>
      <c r="B287" s="66" t="s">
        <v>1377</v>
      </c>
      <c r="C287" s="19" t="s">
        <v>1336</v>
      </c>
      <c r="D287" s="130">
        <v>5.11</v>
      </c>
      <c r="E287" s="25">
        <v>75</v>
      </c>
      <c r="F287" s="31">
        <f t="shared" si="4"/>
        <v>383.25</v>
      </c>
      <c r="G287" s="51"/>
    </row>
    <row r="288" s="1" customFormat="1" ht="21" customHeight="1" spans="1:7">
      <c r="A288" s="25">
        <v>284</v>
      </c>
      <c r="B288" s="66" t="s">
        <v>1378</v>
      </c>
      <c r="C288" s="19" t="s">
        <v>1336</v>
      </c>
      <c r="D288" s="130">
        <v>0.93</v>
      </c>
      <c r="E288" s="25">
        <v>75</v>
      </c>
      <c r="F288" s="31">
        <f t="shared" si="4"/>
        <v>69.75</v>
      </c>
      <c r="G288" s="51"/>
    </row>
    <row r="289" s="1" customFormat="1" ht="21" customHeight="1" spans="1:7">
      <c r="A289" s="25">
        <v>285</v>
      </c>
      <c r="B289" s="66" t="s">
        <v>1379</v>
      </c>
      <c r="C289" s="19" t="s">
        <v>1336</v>
      </c>
      <c r="D289" s="130">
        <v>1.7</v>
      </c>
      <c r="E289" s="25">
        <v>75</v>
      </c>
      <c r="F289" s="31">
        <f t="shared" si="4"/>
        <v>127.5</v>
      </c>
      <c r="G289" s="51"/>
    </row>
    <row r="290" s="1" customFormat="1" ht="21" customHeight="1" spans="1:7">
      <c r="A290" s="25">
        <v>286</v>
      </c>
      <c r="B290" s="66" t="s">
        <v>1295</v>
      </c>
      <c r="C290" s="19" t="s">
        <v>1336</v>
      </c>
      <c r="D290" s="130">
        <v>1.95</v>
      </c>
      <c r="E290" s="25">
        <v>75</v>
      </c>
      <c r="F290" s="31">
        <f t="shared" si="4"/>
        <v>146.25</v>
      </c>
      <c r="G290" s="51" t="s">
        <v>1125</v>
      </c>
    </row>
    <row r="291" s="1" customFormat="1" ht="21" customHeight="1" spans="1:7">
      <c r="A291" s="25">
        <v>287</v>
      </c>
      <c r="B291" s="66" t="s">
        <v>1380</v>
      </c>
      <c r="C291" s="19" t="s">
        <v>1336</v>
      </c>
      <c r="D291" s="130">
        <v>4.49</v>
      </c>
      <c r="E291" s="25">
        <v>75</v>
      </c>
      <c r="F291" s="31">
        <f t="shared" si="4"/>
        <v>336.75</v>
      </c>
      <c r="G291" s="51"/>
    </row>
    <row r="292" s="1" customFormat="1" ht="21" customHeight="1" spans="1:7">
      <c r="A292" s="25">
        <v>288</v>
      </c>
      <c r="B292" s="66" t="s">
        <v>1220</v>
      </c>
      <c r="C292" s="19" t="s">
        <v>1336</v>
      </c>
      <c r="D292" s="130">
        <v>4.48</v>
      </c>
      <c r="E292" s="25">
        <v>75</v>
      </c>
      <c r="F292" s="31">
        <f t="shared" si="4"/>
        <v>336</v>
      </c>
      <c r="G292" s="51" t="s">
        <v>1125</v>
      </c>
    </row>
    <row r="293" s="1" customFormat="1" ht="21" customHeight="1" spans="1:7">
      <c r="A293" s="25">
        <v>289</v>
      </c>
      <c r="B293" s="66" t="s">
        <v>1381</v>
      </c>
      <c r="C293" s="19" t="s">
        <v>1336</v>
      </c>
      <c r="D293" s="130">
        <v>10.96</v>
      </c>
      <c r="E293" s="25">
        <v>75</v>
      </c>
      <c r="F293" s="31">
        <f t="shared" si="4"/>
        <v>822</v>
      </c>
      <c r="G293" s="51"/>
    </row>
    <row r="294" s="1" customFormat="1" ht="21" customHeight="1" spans="1:7">
      <c r="A294" s="25">
        <v>290</v>
      </c>
      <c r="B294" s="66" t="s">
        <v>1382</v>
      </c>
      <c r="C294" s="19" t="s">
        <v>1336</v>
      </c>
      <c r="D294" s="130">
        <v>9.36</v>
      </c>
      <c r="E294" s="25">
        <v>75</v>
      </c>
      <c r="F294" s="31">
        <f t="shared" si="4"/>
        <v>702</v>
      </c>
      <c r="G294" s="51"/>
    </row>
    <row r="295" s="1" customFormat="1" ht="21" customHeight="1" spans="1:7">
      <c r="A295" s="25">
        <v>291</v>
      </c>
      <c r="B295" s="66" t="s">
        <v>209</v>
      </c>
      <c r="C295" s="19" t="s">
        <v>1336</v>
      </c>
      <c r="D295" s="130">
        <v>2.2</v>
      </c>
      <c r="E295" s="25">
        <v>75</v>
      </c>
      <c r="F295" s="31">
        <f t="shared" si="4"/>
        <v>165</v>
      </c>
      <c r="G295" s="51"/>
    </row>
    <row r="296" s="1" customFormat="1" ht="21" customHeight="1" spans="1:7">
      <c r="A296" s="25">
        <v>292</v>
      </c>
      <c r="B296" s="66" t="s">
        <v>1383</v>
      </c>
      <c r="C296" s="19" t="s">
        <v>1336</v>
      </c>
      <c r="D296" s="130">
        <v>4.86</v>
      </c>
      <c r="E296" s="25">
        <v>75</v>
      </c>
      <c r="F296" s="31">
        <f t="shared" si="4"/>
        <v>364.5</v>
      </c>
      <c r="G296" s="51"/>
    </row>
    <row r="297" s="1" customFormat="1" ht="21" customHeight="1" spans="1:7">
      <c r="A297" s="25">
        <v>293</v>
      </c>
      <c r="B297" s="66" t="s">
        <v>1384</v>
      </c>
      <c r="C297" s="19" t="s">
        <v>1336</v>
      </c>
      <c r="D297" s="130">
        <v>5.04</v>
      </c>
      <c r="E297" s="25">
        <v>75</v>
      </c>
      <c r="F297" s="31">
        <f t="shared" si="4"/>
        <v>378</v>
      </c>
      <c r="G297" s="51"/>
    </row>
    <row r="298" s="1" customFormat="1" ht="21" customHeight="1" spans="1:7">
      <c r="A298" s="25">
        <v>294</v>
      </c>
      <c r="B298" s="66" t="s">
        <v>1385</v>
      </c>
      <c r="C298" s="19" t="s">
        <v>1336</v>
      </c>
      <c r="D298" s="130">
        <v>14.27</v>
      </c>
      <c r="E298" s="25">
        <v>75</v>
      </c>
      <c r="F298" s="31">
        <f t="shared" si="4"/>
        <v>1070.25</v>
      </c>
      <c r="G298" s="51"/>
    </row>
    <row r="299" s="1" customFormat="1" ht="21" customHeight="1" spans="1:7">
      <c r="A299" s="25">
        <v>295</v>
      </c>
      <c r="B299" s="66" t="s">
        <v>1386</v>
      </c>
      <c r="C299" s="19" t="s">
        <v>1336</v>
      </c>
      <c r="D299" s="130">
        <v>4.3</v>
      </c>
      <c r="E299" s="25">
        <v>75</v>
      </c>
      <c r="F299" s="31">
        <f t="shared" si="4"/>
        <v>322.5</v>
      </c>
      <c r="G299" s="51"/>
    </row>
    <row r="300" s="1" customFormat="1" ht="21" customHeight="1" spans="1:7">
      <c r="A300" s="25">
        <v>296</v>
      </c>
      <c r="B300" s="66" t="s">
        <v>1387</v>
      </c>
      <c r="C300" s="19" t="s">
        <v>1336</v>
      </c>
      <c r="D300" s="130">
        <v>4.71</v>
      </c>
      <c r="E300" s="25">
        <v>75</v>
      </c>
      <c r="F300" s="31">
        <f t="shared" si="4"/>
        <v>353.25</v>
      </c>
      <c r="G300" s="51"/>
    </row>
    <row r="301" s="1" customFormat="1" ht="21" customHeight="1" spans="1:7">
      <c r="A301" s="25">
        <v>297</v>
      </c>
      <c r="B301" s="66" t="s">
        <v>1388</v>
      </c>
      <c r="C301" s="19" t="s">
        <v>1336</v>
      </c>
      <c r="D301" s="130">
        <v>0.82</v>
      </c>
      <c r="E301" s="25">
        <v>75</v>
      </c>
      <c r="F301" s="31">
        <f t="shared" si="4"/>
        <v>61.5</v>
      </c>
      <c r="G301" s="51"/>
    </row>
    <row r="302" s="1" customFormat="1" ht="21" customHeight="1" spans="1:7">
      <c r="A302" s="25">
        <v>298</v>
      </c>
      <c r="B302" s="66" t="s">
        <v>1389</v>
      </c>
      <c r="C302" s="19" t="s">
        <v>1336</v>
      </c>
      <c r="D302" s="130">
        <v>7.99</v>
      </c>
      <c r="E302" s="25">
        <v>75</v>
      </c>
      <c r="F302" s="31">
        <f t="shared" si="4"/>
        <v>599.25</v>
      </c>
      <c r="G302" s="51"/>
    </row>
    <row r="303" s="1" customFormat="1" ht="21" customHeight="1" spans="1:7">
      <c r="A303" s="25">
        <v>299</v>
      </c>
      <c r="B303" s="66" t="s">
        <v>1390</v>
      </c>
      <c r="C303" s="19" t="s">
        <v>1336</v>
      </c>
      <c r="D303" s="130">
        <v>4.45</v>
      </c>
      <c r="E303" s="25">
        <v>75</v>
      </c>
      <c r="F303" s="31">
        <f t="shared" si="4"/>
        <v>333.75</v>
      </c>
      <c r="G303" s="51"/>
    </row>
    <row r="304" s="1" customFormat="1" ht="21" customHeight="1" spans="1:7">
      <c r="A304" s="25">
        <v>300</v>
      </c>
      <c r="B304" s="27" t="s">
        <v>61</v>
      </c>
      <c r="C304" s="19" t="s">
        <v>1336</v>
      </c>
      <c r="D304" s="19">
        <v>3.25</v>
      </c>
      <c r="E304" s="25">
        <v>75</v>
      </c>
      <c r="F304" s="31">
        <f t="shared" si="4"/>
        <v>243.75</v>
      </c>
      <c r="G304" s="51"/>
    </row>
    <row r="305" s="1" customFormat="1" ht="21" customHeight="1" spans="1:7">
      <c r="A305" s="25">
        <v>301</v>
      </c>
      <c r="B305" s="66" t="s">
        <v>1391</v>
      </c>
      <c r="C305" s="19" t="s">
        <v>1392</v>
      </c>
      <c r="D305" s="130">
        <v>11.45</v>
      </c>
      <c r="E305" s="25">
        <v>75</v>
      </c>
      <c r="F305" s="31">
        <f t="shared" si="4"/>
        <v>858.75</v>
      </c>
      <c r="G305" s="51"/>
    </row>
    <row r="306" s="1" customFormat="1" ht="21" customHeight="1" spans="1:7">
      <c r="A306" s="25">
        <v>302</v>
      </c>
      <c r="B306" s="66" t="s">
        <v>1393</v>
      </c>
      <c r="C306" s="19" t="s">
        <v>1392</v>
      </c>
      <c r="D306" s="130">
        <v>15.26</v>
      </c>
      <c r="E306" s="25">
        <v>75</v>
      </c>
      <c r="F306" s="31">
        <f t="shared" si="4"/>
        <v>1144.5</v>
      </c>
      <c r="G306" s="51" t="s">
        <v>1394</v>
      </c>
    </row>
    <row r="307" s="1" customFormat="1" ht="21" customHeight="1" spans="1:7">
      <c r="A307" s="25">
        <v>303</v>
      </c>
      <c r="B307" s="66" t="s">
        <v>1395</v>
      </c>
      <c r="C307" s="19" t="s">
        <v>1392</v>
      </c>
      <c r="D307" s="130">
        <v>10.16</v>
      </c>
      <c r="E307" s="25">
        <v>75</v>
      </c>
      <c r="F307" s="31">
        <f t="shared" si="4"/>
        <v>762</v>
      </c>
      <c r="G307" s="51" t="s">
        <v>1394</v>
      </c>
    </row>
    <row r="308" s="1" customFormat="1" ht="21" customHeight="1" spans="1:7">
      <c r="A308" s="25">
        <v>304</v>
      </c>
      <c r="B308" s="66" t="s">
        <v>1396</v>
      </c>
      <c r="C308" s="19" t="s">
        <v>1392</v>
      </c>
      <c r="D308" s="130">
        <v>2.81</v>
      </c>
      <c r="E308" s="25">
        <v>75</v>
      </c>
      <c r="F308" s="31">
        <f t="shared" si="4"/>
        <v>210.75</v>
      </c>
      <c r="G308" s="51"/>
    </row>
    <row r="309" s="1" customFormat="1" ht="21" customHeight="1" spans="1:7">
      <c r="A309" s="25">
        <v>305</v>
      </c>
      <c r="B309" s="66" t="s">
        <v>1397</v>
      </c>
      <c r="C309" s="19" t="s">
        <v>1392</v>
      </c>
      <c r="D309" s="130">
        <v>0.88</v>
      </c>
      <c r="E309" s="25">
        <v>75</v>
      </c>
      <c r="F309" s="31">
        <f t="shared" si="4"/>
        <v>66</v>
      </c>
      <c r="G309" s="51"/>
    </row>
    <row r="310" s="1" customFormat="1" ht="21" customHeight="1" spans="1:7">
      <c r="A310" s="25">
        <v>306</v>
      </c>
      <c r="B310" s="66" t="s">
        <v>1398</v>
      </c>
      <c r="C310" s="19" t="s">
        <v>1392</v>
      </c>
      <c r="D310" s="130">
        <v>14.55</v>
      </c>
      <c r="E310" s="25">
        <v>75</v>
      </c>
      <c r="F310" s="31">
        <f t="shared" si="4"/>
        <v>1091.25</v>
      </c>
      <c r="G310" s="51"/>
    </row>
    <row r="311" s="1" customFormat="1" ht="21" customHeight="1" spans="1:7">
      <c r="A311" s="25">
        <v>307</v>
      </c>
      <c r="B311" s="66" t="s">
        <v>1399</v>
      </c>
      <c r="C311" s="19" t="s">
        <v>1392</v>
      </c>
      <c r="D311" s="130">
        <v>10.77</v>
      </c>
      <c r="E311" s="25">
        <v>75</v>
      </c>
      <c r="F311" s="31">
        <f t="shared" si="4"/>
        <v>807.75</v>
      </c>
      <c r="G311" s="51" t="s">
        <v>1400</v>
      </c>
    </row>
    <row r="312" s="1" customFormat="1" ht="21" customHeight="1" spans="1:7">
      <c r="A312" s="25">
        <v>308</v>
      </c>
      <c r="B312" s="66" t="s">
        <v>1401</v>
      </c>
      <c r="C312" s="19" t="s">
        <v>1392</v>
      </c>
      <c r="D312" s="130">
        <v>7.49</v>
      </c>
      <c r="E312" s="25">
        <v>75</v>
      </c>
      <c r="F312" s="31">
        <f t="shared" si="4"/>
        <v>561.75</v>
      </c>
      <c r="G312" s="51"/>
    </row>
    <row r="313" s="1" customFormat="1" ht="21" customHeight="1" spans="1:7">
      <c r="A313" s="25">
        <v>309</v>
      </c>
      <c r="B313" s="66" t="s">
        <v>1402</v>
      </c>
      <c r="C313" s="19" t="s">
        <v>1392</v>
      </c>
      <c r="D313" s="130">
        <v>7.9</v>
      </c>
      <c r="E313" s="25">
        <v>75</v>
      </c>
      <c r="F313" s="31">
        <f t="shared" si="4"/>
        <v>592.5</v>
      </c>
      <c r="G313" s="51"/>
    </row>
    <row r="314" s="1" customFormat="1" ht="21" customHeight="1" spans="1:7">
      <c r="A314" s="25">
        <v>310</v>
      </c>
      <c r="B314" s="66" t="s">
        <v>1403</v>
      </c>
      <c r="C314" s="19" t="s">
        <v>1392</v>
      </c>
      <c r="D314" s="130">
        <v>2.76</v>
      </c>
      <c r="E314" s="25">
        <v>75</v>
      </c>
      <c r="F314" s="31">
        <f t="shared" si="4"/>
        <v>207</v>
      </c>
      <c r="G314" s="51"/>
    </row>
    <row r="315" s="1" customFormat="1" ht="21" customHeight="1" spans="1:7">
      <c r="A315" s="25">
        <v>311</v>
      </c>
      <c r="B315" s="66" t="s">
        <v>1404</v>
      </c>
      <c r="C315" s="19" t="s">
        <v>1392</v>
      </c>
      <c r="D315" s="130">
        <v>5.63</v>
      </c>
      <c r="E315" s="25">
        <v>75</v>
      </c>
      <c r="F315" s="31">
        <f t="shared" si="4"/>
        <v>422.25</v>
      </c>
      <c r="G315" s="51"/>
    </row>
    <row r="316" s="1" customFormat="1" ht="21" customHeight="1" spans="1:7">
      <c r="A316" s="25">
        <v>312</v>
      </c>
      <c r="B316" s="66" t="s">
        <v>1405</v>
      </c>
      <c r="C316" s="19" t="s">
        <v>1392</v>
      </c>
      <c r="D316" s="130">
        <v>2.99</v>
      </c>
      <c r="E316" s="25">
        <v>75</v>
      </c>
      <c r="F316" s="31">
        <f t="shared" si="4"/>
        <v>224.25</v>
      </c>
      <c r="G316" s="51"/>
    </row>
    <row r="317" s="1" customFormat="1" ht="21" customHeight="1" spans="1:7">
      <c r="A317" s="25">
        <v>313</v>
      </c>
      <c r="B317" s="66" t="s">
        <v>1406</v>
      </c>
      <c r="C317" s="19" t="s">
        <v>1392</v>
      </c>
      <c r="D317" s="130">
        <v>7.17</v>
      </c>
      <c r="E317" s="25">
        <v>75</v>
      </c>
      <c r="F317" s="31">
        <f t="shared" si="4"/>
        <v>537.75</v>
      </c>
      <c r="G317" s="51"/>
    </row>
    <row r="318" s="1" customFormat="1" ht="21" customHeight="1" spans="1:7">
      <c r="A318" s="25">
        <v>314</v>
      </c>
      <c r="B318" s="66" t="s">
        <v>758</v>
      </c>
      <c r="C318" s="19" t="s">
        <v>1392</v>
      </c>
      <c r="D318" s="130">
        <v>4.16</v>
      </c>
      <c r="E318" s="25">
        <v>75</v>
      </c>
      <c r="F318" s="31">
        <f t="shared" si="4"/>
        <v>312</v>
      </c>
      <c r="G318" s="51" t="s">
        <v>1125</v>
      </c>
    </row>
    <row r="319" s="1" customFormat="1" ht="21" customHeight="1" spans="1:7">
      <c r="A319" s="25">
        <v>315</v>
      </c>
      <c r="B319" s="66" t="s">
        <v>676</v>
      </c>
      <c r="C319" s="19" t="s">
        <v>1392</v>
      </c>
      <c r="D319" s="130">
        <v>6.61</v>
      </c>
      <c r="E319" s="25">
        <v>75</v>
      </c>
      <c r="F319" s="31">
        <f t="shared" si="4"/>
        <v>495.75</v>
      </c>
      <c r="G319" s="51"/>
    </row>
    <row r="320" s="1" customFormat="1" ht="21" customHeight="1" spans="1:7">
      <c r="A320" s="25">
        <v>316</v>
      </c>
      <c r="B320" s="66" t="s">
        <v>1407</v>
      </c>
      <c r="C320" s="19" t="s">
        <v>1392</v>
      </c>
      <c r="D320" s="130">
        <v>7.68</v>
      </c>
      <c r="E320" s="25">
        <v>75</v>
      </c>
      <c r="F320" s="31">
        <f t="shared" si="4"/>
        <v>576</v>
      </c>
      <c r="G320" s="51"/>
    </row>
    <row r="321" s="1" customFormat="1" ht="21" customHeight="1" spans="1:7">
      <c r="A321" s="25">
        <v>317</v>
      </c>
      <c r="B321" s="66" t="s">
        <v>1408</v>
      </c>
      <c r="C321" s="19" t="s">
        <v>1392</v>
      </c>
      <c r="D321" s="130">
        <v>3.49</v>
      </c>
      <c r="E321" s="25">
        <v>75</v>
      </c>
      <c r="F321" s="31">
        <f t="shared" si="4"/>
        <v>261.75</v>
      </c>
      <c r="G321" s="51"/>
    </row>
    <row r="322" s="1" customFormat="1" ht="21" customHeight="1" spans="1:7">
      <c r="A322" s="25">
        <v>318</v>
      </c>
      <c r="B322" s="66" t="s">
        <v>1213</v>
      </c>
      <c r="C322" s="19" t="s">
        <v>1392</v>
      </c>
      <c r="D322" s="130">
        <v>15.42</v>
      </c>
      <c r="E322" s="25">
        <v>75</v>
      </c>
      <c r="F322" s="31">
        <f t="shared" si="4"/>
        <v>1156.5</v>
      </c>
      <c r="G322" s="51" t="s">
        <v>1125</v>
      </c>
    </row>
    <row r="323" s="1" customFormat="1" ht="21" customHeight="1" spans="1:7">
      <c r="A323" s="25">
        <v>319</v>
      </c>
      <c r="B323" s="66" t="s">
        <v>1409</v>
      </c>
      <c r="C323" s="19" t="s">
        <v>1392</v>
      </c>
      <c r="D323" s="130">
        <v>11.5</v>
      </c>
      <c r="E323" s="25">
        <v>75</v>
      </c>
      <c r="F323" s="31">
        <f t="shared" si="4"/>
        <v>862.5</v>
      </c>
      <c r="G323" s="51"/>
    </row>
    <row r="324" s="1" customFormat="1" ht="21" customHeight="1" spans="1:7">
      <c r="A324" s="25">
        <v>320</v>
      </c>
      <c r="B324" s="66" t="s">
        <v>1410</v>
      </c>
      <c r="C324" s="19" t="s">
        <v>1392</v>
      </c>
      <c r="D324" s="130">
        <v>3.97</v>
      </c>
      <c r="E324" s="25">
        <v>75</v>
      </c>
      <c r="F324" s="31">
        <f t="shared" ref="F324:F387" si="5">D324*E324</f>
        <v>297.75</v>
      </c>
      <c r="G324" s="51"/>
    </row>
    <row r="325" s="1" customFormat="1" ht="21" customHeight="1" spans="1:7">
      <c r="A325" s="25">
        <v>321</v>
      </c>
      <c r="B325" s="66" t="s">
        <v>760</v>
      </c>
      <c r="C325" s="19" t="s">
        <v>1392</v>
      </c>
      <c r="D325" s="130">
        <v>9.12</v>
      </c>
      <c r="E325" s="25">
        <v>75</v>
      </c>
      <c r="F325" s="31">
        <f t="shared" si="5"/>
        <v>684</v>
      </c>
      <c r="G325" s="51" t="s">
        <v>1125</v>
      </c>
    </row>
    <row r="326" s="1" customFormat="1" ht="21" customHeight="1" spans="1:7">
      <c r="A326" s="25">
        <v>322</v>
      </c>
      <c r="B326" s="66" t="s">
        <v>1411</v>
      </c>
      <c r="C326" s="19" t="s">
        <v>1392</v>
      </c>
      <c r="D326" s="130">
        <v>3.01</v>
      </c>
      <c r="E326" s="25">
        <v>75</v>
      </c>
      <c r="F326" s="31">
        <f t="shared" si="5"/>
        <v>225.75</v>
      </c>
      <c r="G326" s="51"/>
    </row>
    <row r="327" s="1" customFormat="1" ht="21" customHeight="1" spans="1:7">
      <c r="A327" s="25">
        <v>323</v>
      </c>
      <c r="B327" s="66" t="s">
        <v>1412</v>
      </c>
      <c r="C327" s="19" t="s">
        <v>1392</v>
      </c>
      <c r="D327" s="130">
        <v>8.28</v>
      </c>
      <c r="E327" s="25">
        <v>75</v>
      </c>
      <c r="F327" s="31">
        <f t="shared" si="5"/>
        <v>621</v>
      </c>
      <c r="G327" s="51"/>
    </row>
    <row r="328" s="1" customFormat="1" ht="21" customHeight="1" spans="1:7">
      <c r="A328" s="25">
        <v>324</v>
      </c>
      <c r="B328" s="66" t="s">
        <v>1413</v>
      </c>
      <c r="C328" s="19" t="s">
        <v>1392</v>
      </c>
      <c r="D328" s="130">
        <v>1.86</v>
      </c>
      <c r="E328" s="25">
        <v>75</v>
      </c>
      <c r="F328" s="31">
        <f t="shared" si="5"/>
        <v>139.5</v>
      </c>
      <c r="G328" s="51"/>
    </row>
    <row r="329" s="1" customFormat="1" ht="21" customHeight="1" spans="1:7">
      <c r="A329" s="25">
        <v>325</v>
      </c>
      <c r="B329" s="66" t="s">
        <v>1171</v>
      </c>
      <c r="C329" s="19" t="s">
        <v>1392</v>
      </c>
      <c r="D329" s="130">
        <v>11.2</v>
      </c>
      <c r="E329" s="25">
        <v>75</v>
      </c>
      <c r="F329" s="31">
        <f t="shared" si="5"/>
        <v>840</v>
      </c>
      <c r="G329" s="51" t="s">
        <v>1125</v>
      </c>
    </row>
    <row r="330" s="1" customFormat="1" ht="21" customHeight="1" spans="1:7">
      <c r="A330" s="25">
        <v>326</v>
      </c>
      <c r="B330" s="66" t="s">
        <v>1414</v>
      </c>
      <c r="C330" s="19" t="s">
        <v>1392</v>
      </c>
      <c r="D330" s="130">
        <v>5.63</v>
      </c>
      <c r="E330" s="25">
        <v>75</v>
      </c>
      <c r="F330" s="31">
        <f t="shared" si="5"/>
        <v>422.25</v>
      </c>
      <c r="G330" s="51"/>
    </row>
    <row r="331" s="1" customFormat="1" ht="21" customHeight="1" spans="1:7">
      <c r="A331" s="25">
        <v>327</v>
      </c>
      <c r="B331" s="66" t="s">
        <v>1415</v>
      </c>
      <c r="C331" s="19" t="s">
        <v>1392</v>
      </c>
      <c r="D331" s="130">
        <v>12.44</v>
      </c>
      <c r="E331" s="25">
        <v>75</v>
      </c>
      <c r="F331" s="31">
        <f t="shared" si="5"/>
        <v>933</v>
      </c>
      <c r="G331" s="51"/>
    </row>
    <row r="332" s="1" customFormat="1" ht="21" customHeight="1" spans="1:7">
      <c r="A332" s="25">
        <v>328</v>
      </c>
      <c r="B332" s="66" t="s">
        <v>1416</v>
      </c>
      <c r="C332" s="19" t="s">
        <v>1392</v>
      </c>
      <c r="D332" s="130">
        <v>7.58</v>
      </c>
      <c r="E332" s="25">
        <v>75</v>
      </c>
      <c r="F332" s="31">
        <f t="shared" si="5"/>
        <v>568.5</v>
      </c>
      <c r="G332" s="51"/>
    </row>
    <row r="333" s="1" customFormat="1" ht="21" customHeight="1" spans="1:7">
      <c r="A333" s="25">
        <v>329</v>
      </c>
      <c r="B333" s="66" t="s">
        <v>1417</v>
      </c>
      <c r="C333" s="19" t="s">
        <v>1392</v>
      </c>
      <c r="D333" s="130">
        <v>10.65</v>
      </c>
      <c r="E333" s="25">
        <v>75</v>
      </c>
      <c r="F333" s="31">
        <f t="shared" si="5"/>
        <v>798.75</v>
      </c>
      <c r="G333" s="51"/>
    </row>
    <row r="334" s="1" customFormat="1" ht="21" customHeight="1" spans="1:7">
      <c r="A334" s="25">
        <v>330</v>
      </c>
      <c r="B334" s="66" t="s">
        <v>1418</v>
      </c>
      <c r="C334" s="19" t="s">
        <v>1392</v>
      </c>
      <c r="D334" s="130">
        <v>2.04</v>
      </c>
      <c r="E334" s="25">
        <v>75</v>
      </c>
      <c r="F334" s="31">
        <f t="shared" si="5"/>
        <v>153</v>
      </c>
      <c r="G334" s="51"/>
    </row>
    <row r="335" s="1" customFormat="1" ht="21" customHeight="1" spans="1:7">
      <c r="A335" s="25">
        <v>331</v>
      </c>
      <c r="B335" s="66" t="s">
        <v>1419</v>
      </c>
      <c r="C335" s="19" t="s">
        <v>1392</v>
      </c>
      <c r="D335" s="130">
        <v>7.41</v>
      </c>
      <c r="E335" s="25">
        <v>75</v>
      </c>
      <c r="F335" s="31">
        <f t="shared" si="5"/>
        <v>555.75</v>
      </c>
      <c r="G335" s="51"/>
    </row>
    <row r="336" s="1" customFormat="1" ht="21" customHeight="1" spans="1:7">
      <c r="A336" s="25">
        <v>332</v>
      </c>
      <c r="B336" s="66" t="s">
        <v>773</v>
      </c>
      <c r="C336" s="19" t="s">
        <v>1392</v>
      </c>
      <c r="D336" s="130">
        <v>1.8</v>
      </c>
      <c r="E336" s="25">
        <v>75</v>
      </c>
      <c r="F336" s="31">
        <f t="shared" si="5"/>
        <v>135</v>
      </c>
      <c r="G336" s="51" t="s">
        <v>1125</v>
      </c>
    </row>
    <row r="337" s="1" customFormat="1" ht="21" customHeight="1" spans="1:7">
      <c r="A337" s="25">
        <v>333</v>
      </c>
      <c r="B337" s="66" t="s">
        <v>1420</v>
      </c>
      <c r="C337" s="19" t="s">
        <v>1392</v>
      </c>
      <c r="D337" s="130">
        <v>3.88</v>
      </c>
      <c r="E337" s="25">
        <v>75</v>
      </c>
      <c r="F337" s="31">
        <f t="shared" si="5"/>
        <v>291</v>
      </c>
      <c r="G337" s="51"/>
    </row>
    <row r="338" s="1" customFormat="1" ht="21" customHeight="1" spans="1:7">
      <c r="A338" s="25">
        <v>334</v>
      </c>
      <c r="B338" s="66" t="s">
        <v>1136</v>
      </c>
      <c r="C338" s="19" t="s">
        <v>1392</v>
      </c>
      <c r="D338" s="130">
        <v>12.58</v>
      </c>
      <c r="E338" s="25">
        <v>75</v>
      </c>
      <c r="F338" s="31">
        <f t="shared" si="5"/>
        <v>943.5</v>
      </c>
      <c r="G338" s="51" t="s">
        <v>1125</v>
      </c>
    </row>
    <row r="339" s="1" customFormat="1" ht="21" customHeight="1" spans="1:7">
      <c r="A339" s="25">
        <v>335</v>
      </c>
      <c r="B339" s="66" t="s">
        <v>1421</v>
      </c>
      <c r="C339" s="19" t="s">
        <v>1392</v>
      </c>
      <c r="D339" s="130">
        <v>4.42</v>
      </c>
      <c r="E339" s="25">
        <v>75</v>
      </c>
      <c r="F339" s="31">
        <f t="shared" si="5"/>
        <v>331.5</v>
      </c>
      <c r="G339" s="51"/>
    </row>
    <row r="340" s="1" customFormat="1" ht="21" customHeight="1" spans="1:7">
      <c r="A340" s="25">
        <v>336</v>
      </c>
      <c r="B340" s="66" t="s">
        <v>763</v>
      </c>
      <c r="C340" s="19" t="s">
        <v>1392</v>
      </c>
      <c r="D340" s="130">
        <v>5.39</v>
      </c>
      <c r="E340" s="25">
        <v>75</v>
      </c>
      <c r="F340" s="31">
        <f t="shared" si="5"/>
        <v>404.25</v>
      </c>
      <c r="G340" s="51"/>
    </row>
    <row r="341" s="1" customFormat="1" ht="21" customHeight="1" spans="1:7">
      <c r="A341" s="25">
        <v>337</v>
      </c>
      <c r="B341" s="66" t="s">
        <v>777</v>
      </c>
      <c r="C341" s="19" t="s">
        <v>1392</v>
      </c>
      <c r="D341" s="130">
        <v>8.32</v>
      </c>
      <c r="E341" s="25">
        <v>75</v>
      </c>
      <c r="F341" s="31">
        <f t="shared" si="5"/>
        <v>624</v>
      </c>
      <c r="G341" s="51"/>
    </row>
    <row r="342" s="1" customFormat="1" ht="21" customHeight="1" spans="1:7">
      <c r="A342" s="25">
        <v>338</v>
      </c>
      <c r="B342" s="66" t="s">
        <v>1422</v>
      </c>
      <c r="C342" s="19" t="s">
        <v>1392</v>
      </c>
      <c r="D342" s="130">
        <v>3.81</v>
      </c>
      <c r="E342" s="25">
        <v>75</v>
      </c>
      <c r="F342" s="31">
        <f t="shared" si="5"/>
        <v>285.75</v>
      </c>
      <c r="G342" s="51"/>
    </row>
    <row r="343" s="1" customFormat="1" ht="21" customHeight="1" spans="1:7">
      <c r="A343" s="25">
        <v>339</v>
      </c>
      <c r="B343" s="66" t="s">
        <v>1423</v>
      </c>
      <c r="C343" s="19" t="s">
        <v>1392</v>
      </c>
      <c r="D343" s="130">
        <v>3.44</v>
      </c>
      <c r="E343" s="25">
        <v>75</v>
      </c>
      <c r="F343" s="31">
        <f t="shared" si="5"/>
        <v>258</v>
      </c>
      <c r="G343" s="51"/>
    </row>
    <row r="344" s="1" customFormat="1" ht="21" customHeight="1" spans="1:7">
      <c r="A344" s="25">
        <v>340</v>
      </c>
      <c r="B344" s="66" t="s">
        <v>1424</v>
      </c>
      <c r="C344" s="19" t="s">
        <v>1392</v>
      </c>
      <c r="D344" s="130">
        <v>9.66</v>
      </c>
      <c r="E344" s="25">
        <v>75</v>
      </c>
      <c r="F344" s="31">
        <f t="shared" si="5"/>
        <v>724.5</v>
      </c>
      <c r="G344" s="51"/>
    </row>
    <row r="345" s="1" customFormat="1" ht="21" customHeight="1" spans="1:7">
      <c r="A345" s="25">
        <v>341</v>
      </c>
      <c r="B345" s="66" t="s">
        <v>1425</v>
      </c>
      <c r="C345" s="19" t="s">
        <v>1392</v>
      </c>
      <c r="D345" s="130">
        <v>12.01</v>
      </c>
      <c r="E345" s="25">
        <v>75</v>
      </c>
      <c r="F345" s="31">
        <f t="shared" si="5"/>
        <v>900.75</v>
      </c>
      <c r="G345" s="51"/>
    </row>
    <row r="346" s="1" customFormat="1" ht="21" customHeight="1" spans="1:7">
      <c r="A346" s="25">
        <v>342</v>
      </c>
      <c r="B346" s="66" t="s">
        <v>1355</v>
      </c>
      <c r="C346" s="19" t="s">
        <v>1392</v>
      </c>
      <c r="D346" s="130">
        <v>9.98</v>
      </c>
      <c r="E346" s="25">
        <v>75</v>
      </c>
      <c r="F346" s="31">
        <f t="shared" si="5"/>
        <v>748.5</v>
      </c>
      <c r="G346" s="51" t="s">
        <v>1125</v>
      </c>
    </row>
    <row r="347" s="1" customFormat="1" ht="21" customHeight="1" spans="1:7">
      <c r="A347" s="25">
        <v>343</v>
      </c>
      <c r="B347" s="66" t="s">
        <v>1426</v>
      </c>
      <c r="C347" s="19" t="s">
        <v>1392</v>
      </c>
      <c r="D347" s="130">
        <v>10.97</v>
      </c>
      <c r="E347" s="25">
        <v>75</v>
      </c>
      <c r="F347" s="31">
        <f t="shared" si="5"/>
        <v>822.75</v>
      </c>
      <c r="G347" s="51" t="s">
        <v>1427</v>
      </c>
    </row>
    <row r="348" s="1" customFormat="1" ht="21" customHeight="1" spans="1:7">
      <c r="A348" s="25">
        <v>344</v>
      </c>
      <c r="B348" s="66" t="s">
        <v>799</v>
      </c>
      <c r="C348" s="19" t="s">
        <v>1392</v>
      </c>
      <c r="D348" s="130">
        <v>3.32</v>
      </c>
      <c r="E348" s="25">
        <v>75</v>
      </c>
      <c r="F348" s="31">
        <f t="shared" si="5"/>
        <v>249</v>
      </c>
      <c r="G348" s="51" t="s">
        <v>1125</v>
      </c>
    </row>
    <row r="349" s="1" customFormat="1" ht="21" customHeight="1" spans="1:7">
      <c r="A349" s="25">
        <v>345</v>
      </c>
      <c r="B349" s="66" t="s">
        <v>1428</v>
      </c>
      <c r="C349" s="19" t="s">
        <v>1392</v>
      </c>
      <c r="D349" s="130">
        <v>8.94</v>
      </c>
      <c r="E349" s="25">
        <v>75</v>
      </c>
      <c r="F349" s="31">
        <f t="shared" si="5"/>
        <v>670.5</v>
      </c>
      <c r="G349" s="51"/>
    </row>
    <row r="350" s="1" customFormat="1" ht="21" customHeight="1" spans="1:7">
      <c r="A350" s="25">
        <v>346</v>
      </c>
      <c r="B350" s="66" t="s">
        <v>1429</v>
      </c>
      <c r="C350" s="19" t="s">
        <v>1392</v>
      </c>
      <c r="D350" s="130">
        <v>0.95</v>
      </c>
      <c r="E350" s="25">
        <v>75</v>
      </c>
      <c r="F350" s="31">
        <f t="shared" si="5"/>
        <v>71.25</v>
      </c>
      <c r="G350" s="51"/>
    </row>
    <row r="351" s="1" customFormat="1" ht="21" customHeight="1" spans="1:7">
      <c r="A351" s="25">
        <v>347</v>
      </c>
      <c r="B351" s="66" t="s">
        <v>1430</v>
      </c>
      <c r="C351" s="19" t="s">
        <v>1392</v>
      </c>
      <c r="D351" s="130">
        <v>11.17</v>
      </c>
      <c r="E351" s="25">
        <v>75</v>
      </c>
      <c r="F351" s="31">
        <f t="shared" si="5"/>
        <v>837.75</v>
      </c>
      <c r="G351" s="51"/>
    </row>
    <row r="352" s="1" customFormat="1" ht="21" customHeight="1" spans="1:7">
      <c r="A352" s="25">
        <v>348</v>
      </c>
      <c r="B352" s="66" t="s">
        <v>1157</v>
      </c>
      <c r="C352" s="19" t="s">
        <v>1392</v>
      </c>
      <c r="D352" s="130">
        <v>8.6</v>
      </c>
      <c r="E352" s="25">
        <v>75</v>
      </c>
      <c r="F352" s="31">
        <f t="shared" si="5"/>
        <v>645</v>
      </c>
      <c r="G352" s="51" t="s">
        <v>1125</v>
      </c>
    </row>
    <row r="353" s="1" customFormat="1" ht="21" customHeight="1" spans="1:7">
      <c r="A353" s="25">
        <v>349</v>
      </c>
      <c r="B353" s="66" t="s">
        <v>1431</v>
      </c>
      <c r="C353" s="19" t="s">
        <v>1392</v>
      </c>
      <c r="D353" s="130">
        <v>4.28</v>
      </c>
      <c r="E353" s="25">
        <v>75</v>
      </c>
      <c r="F353" s="31">
        <f t="shared" si="5"/>
        <v>321</v>
      </c>
      <c r="G353" s="51"/>
    </row>
    <row r="354" s="1" customFormat="1" ht="21" customHeight="1" spans="1:7">
      <c r="A354" s="25">
        <v>350</v>
      </c>
      <c r="B354" s="66" t="s">
        <v>1210</v>
      </c>
      <c r="C354" s="19" t="s">
        <v>1392</v>
      </c>
      <c r="D354" s="130">
        <v>7.84</v>
      </c>
      <c r="E354" s="25">
        <v>75</v>
      </c>
      <c r="F354" s="31">
        <f t="shared" si="5"/>
        <v>588</v>
      </c>
      <c r="G354" s="51" t="s">
        <v>1125</v>
      </c>
    </row>
    <row r="355" s="1" customFormat="1" ht="21" customHeight="1" spans="1:7">
      <c r="A355" s="25">
        <v>351</v>
      </c>
      <c r="B355" s="66" t="s">
        <v>1432</v>
      </c>
      <c r="C355" s="19" t="s">
        <v>1392</v>
      </c>
      <c r="D355" s="130">
        <v>6.79</v>
      </c>
      <c r="E355" s="25">
        <v>75</v>
      </c>
      <c r="F355" s="31">
        <f t="shared" si="5"/>
        <v>509.25</v>
      </c>
      <c r="G355" s="51"/>
    </row>
    <row r="356" s="1" customFormat="1" ht="21" customHeight="1" spans="1:7">
      <c r="A356" s="25">
        <v>352</v>
      </c>
      <c r="B356" s="66" t="s">
        <v>758</v>
      </c>
      <c r="C356" s="19" t="s">
        <v>1392</v>
      </c>
      <c r="D356" s="130">
        <v>17.88</v>
      </c>
      <c r="E356" s="25">
        <v>75</v>
      </c>
      <c r="F356" s="31">
        <f t="shared" si="5"/>
        <v>1341</v>
      </c>
      <c r="G356" s="51" t="s">
        <v>1125</v>
      </c>
    </row>
    <row r="357" s="1" customFormat="1" ht="21" customHeight="1" spans="1:7">
      <c r="A357" s="25">
        <v>353</v>
      </c>
      <c r="B357" s="66" t="s">
        <v>1433</v>
      </c>
      <c r="C357" s="19" t="s">
        <v>1392</v>
      </c>
      <c r="D357" s="130">
        <v>10.04</v>
      </c>
      <c r="E357" s="25">
        <v>75</v>
      </c>
      <c r="F357" s="31">
        <f t="shared" si="5"/>
        <v>753</v>
      </c>
      <c r="G357" s="51"/>
    </row>
    <row r="358" s="1" customFormat="1" ht="21" customHeight="1" spans="1:7">
      <c r="A358" s="25">
        <v>354</v>
      </c>
      <c r="B358" s="66" t="s">
        <v>1434</v>
      </c>
      <c r="C358" s="19" t="s">
        <v>1392</v>
      </c>
      <c r="D358" s="130">
        <v>4.03</v>
      </c>
      <c r="E358" s="25">
        <v>75</v>
      </c>
      <c r="F358" s="31">
        <f t="shared" si="5"/>
        <v>302.25</v>
      </c>
      <c r="G358" s="51"/>
    </row>
    <row r="359" s="1" customFormat="1" ht="21" customHeight="1" spans="1:7">
      <c r="A359" s="25">
        <v>355</v>
      </c>
      <c r="B359" s="66" t="s">
        <v>761</v>
      </c>
      <c r="C359" s="19" t="s">
        <v>1392</v>
      </c>
      <c r="D359" s="130">
        <v>7.2</v>
      </c>
      <c r="E359" s="25">
        <v>75</v>
      </c>
      <c r="F359" s="31">
        <f t="shared" si="5"/>
        <v>540</v>
      </c>
      <c r="G359" s="51" t="s">
        <v>1125</v>
      </c>
    </row>
    <row r="360" s="1" customFormat="1" ht="21" customHeight="1" spans="1:7">
      <c r="A360" s="25">
        <v>356</v>
      </c>
      <c r="B360" s="66" t="s">
        <v>1435</v>
      </c>
      <c r="C360" s="19" t="s">
        <v>1392</v>
      </c>
      <c r="D360" s="130">
        <v>8.68</v>
      </c>
      <c r="E360" s="25">
        <v>75</v>
      </c>
      <c r="F360" s="31">
        <f t="shared" si="5"/>
        <v>651</v>
      </c>
      <c r="G360" s="51"/>
    </row>
    <row r="361" s="1" customFormat="1" ht="21" customHeight="1" spans="1:7">
      <c r="A361" s="25">
        <v>357</v>
      </c>
      <c r="B361" s="66" t="s">
        <v>773</v>
      </c>
      <c r="C361" s="19" t="s">
        <v>1392</v>
      </c>
      <c r="D361" s="130">
        <v>5.63</v>
      </c>
      <c r="E361" s="25">
        <v>75</v>
      </c>
      <c r="F361" s="31">
        <f t="shared" si="5"/>
        <v>422.25</v>
      </c>
      <c r="G361" s="51" t="s">
        <v>1125</v>
      </c>
    </row>
    <row r="362" s="1" customFormat="1" ht="21" customHeight="1" spans="1:7">
      <c r="A362" s="25">
        <v>358</v>
      </c>
      <c r="B362" s="66" t="s">
        <v>1436</v>
      </c>
      <c r="C362" s="19" t="s">
        <v>1437</v>
      </c>
      <c r="D362" s="130">
        <v>7</v>
      </c>
      <c r="E362" s="25">
        <v>75</v>
      </c>
      <c r="F362" s="31">
        <f t="shared" si="5"/>
        <v>525</v>
      </c>
      <c r="G362" s="51"/>
    </row>
    <row r="363" s="1" customFormat="1" ht="21" customHeight="1" spans="1:7">
      <c r="A363" s="25">
        <v>359</v>
      </c>
      <c r="B363" s="66" t="s">
        <v>1438</v>
      </c>
      <c r="C363" s="19" t="s">
        <v>1437</v>
      </c>
      <c r="D363" s="130">
        <v>4.79</v>
      </c>
      <c r="E363" s="25">
        <v>75</v>
      </c>
      <c r="F363" s="31">
        <f t="shared" si="5"/>
        <v>359.25</v>
      </c>
      <c r="G363" s="51"/>
    </row>
    <row r="364" s="1" customFormat="1" ht="21" customHeight="1" spans="1:7">
      <c r="A364" s="25">
        <v>360</v>
      </c>
      <c r="B364" s="66" t="s">
        <v>1439</v>
      </c>
      <c r="C364" s="19" t="s">
        <v>1437</v>
      </c>
      <c r="D364" s="130">
        <v>3.79</v>
      </c>
      <c r="E364" s="25">
        <v>75</v>
      </c>
      <c r="F364" s="31">
        <f t="shared" si="5"/>
        <v>284.25</v>
      </c>
      <c r="G364" s="51"/>
    </row>
    <row r="365" s="1" customFormat="1" ht="21" customHeight="1" spans="1:7">
      <c r="A365" s="25">
        <v>361</v>
      </c>
      <c r="B365" s="66" t="s">
        <v>1440</v>
      </c>
      <c r="C365" s="19" t="s">
        <v>1437</v>
      </c>
      <c r="D365" s="130">
        <v>4.58</v>
      </c>
      <c r="E365" s="25">
        <v>75</v>
      </c>
      <c r="F365" s="31">
        <f t="shared" si="5"/>
        <v>343.5</v>
      </c>
      <c r="G365" s="51"/>
    </row>
    <row r="366" s="1" customFormat="1" ht="21" customHeight="1" spans="1:7">
      <c r="A366" s="25">
        <v>362</v>
      </c>
      <c r="B366" s="66" t="s">
        <v>1441</v>
      </c>
      <c r="C366" s="19" t="s">
        <v>1437</v>
      </c>
      <c r="D366" s="130">
        <v>4.65</v>
      </c>
      <c r="E366" s="25">
        <v>75</v>
      </c>
      <c r="F366" s="31">
        <f t="shared" si="5"/>
        <v>348.75</v>
      </c>
      <c r="G366" s="51"/>
    </row>
    <row r="367" s="1" customFormat="1" ht="21" customHeight="1" spans="1:7">
      <c r="A367" s="25">
        <v>363</v>
      </c>
      <c r="B367" s="66" t="s">
        <v>1442</v>
      </c>
      <c r="C367" s="19" t="s">
        <v>1437</v>
      </c>
      <c r="D367" s="130">
        <v>5.69</v>
      </c>
      <c r="E367" s="25">
        <v>75</v>
      </c>
      <c r="F367" s="31">
        <f t="shared" si="5"/>
        <v>426.75</v>
      </c>
      <c r="G367" s="51"/>
    </row>
    <row r="368" s="1" customFormat="1" ht="21" customHeight="1" spans="1:7">
      <c r="A368" s="25">
        <v>364</v>
      </c>
      <c r="B368" s="66" t="s">
        <v>1443</v>
      </c>
      <c r="C368" s="19" t="s">
        <v>1437</v>
      </c>
      <c r="D368" s="130">
        <v>5.09</v>
      </c>
      <c r="E368" s="25">
        <v>75</v>
      </c>
      <c r="F368" s="31">
        <f t="shared" si="5"/>
        <v>381.75</v>
      </c>
      <c r="G368" s="51"/>
    </row>
    <row r="369" s="1" customFormat="1" ht="21" customHeight="1" spans="1:7">
      <c r="A369" s="25">
        <v>365</v>
      </c>
      <c r="B369" s="66" t="s">
        <v>1444</v>
      </c>
      <c r="C369" s="19" t="s">
        <v>1437</v>
      </c>
      <c r="D369" s="130">
        <v>6.05</v>
      </c>
      <c r="E369" s="25">
        <v>75</v>
      </c>
      <c r="F369" s="31">
        <f t="shared" si="5"/>
        <v>453.75</v>
      </c>
      <c r="G369" s="51"/>
    </row>
    <row r="370" s="1" customFormat="1" ht="21" customHeight="1" spans="1:7">
      <c r="A370" s="25">
        <v>366</v>
      </c>
      <c r="B370" s="66" t="s">
        <v>1445</v>
      </c>
      <c r="C370" s="19" t="s">
        <v>1437</v>
      </c>
      <c r="D370" s="130">
        <v>6.59</v>
      </c>
      <c r="E370" s="25">
        <v>75</v>
      </c>
      <c r="F370" s="31">
        <f t="shared" si="5"/>
        <v>494.25</v>
      </c>
      <c r="G370" s="51"/>
    </row>
    <row r="371" s="1" customFormat="1" ht="21" customHeight="1" spans="1:7">
      <c r="A371" s="25">
        <v>367</v>
      </c>
      <c r="B371" s="66" t="s">
        <v>1218</v>
      </c>
      <c r="C371" s="19" t="s">
        <v>1437</v>
      </c>
      <c r="D371" s="130">
        <v>2.46</v>
      </c>
      <c r="E371" s="25">
        <v>75</v>
      </c>
      <c r="F371" s="31">
        <f t="shared" si="5"/>
        <v>184.5</v>
      </c>
      <c r="G371" s="51" t="s">
        <v>1125</v>
      </c>
    </row>
    <row r="372" s="1" customFormat="1" ht="21" customHeight="1" spans="1:7">
      <c r="A372" s="25">
        <v>368</v>
      </c>
      <c r="B372" s="66" t="s">
        <v>1446</v>
      </c>
      <c r="C372" s="19" t="s">
        <v>1437</v>
      </c>
      <c r="D372" s="130">
        <v>6.95</v>
      </c>
      <c r="E372" s="25">
        <v>75</v>
      </c>
      <c r="F372" s="31">
        <f t="shared" si="5"/>
        <v>521.25</v>
      </c>
      <c r="G372" s="51"/>
    </row>
    <row r="373" s="1" customFormat="1" ht="21" customHeight="1" spans="1:7">
      <c r="A373" s="25">
        <v>369</v>
      </c>
      <c r="B373" s="66" t="s">
        <v>1447</v>
      </c>
      <c r="C373" s="19" t="s">
        <v>1437</v>
      </c>
      <c r="D373" s="130">
        <v>4.32</v>
      </c>
      <c r="E373" s="25">
        <v>75</v>
      </c>
      <c r="F373" s="31">
        <f t="shared" si="5"/>
        <v>324</v>
      </c>
      <c r="G373" s="51"/>
    </row>
    <row r="374" s="1" customFormat="1" ht="21" customHeight="1" spans="1:7">
      <c r="A374" s="25">
        <v>370</v>
      </c>
      <c r="B374" s="66" t="s">
        <v>1448</v>
      </c>
      <c r="C374" s="19" t="s">
        <v>1437</v>
      </c>
      <c r="D374" s="130">
        <v>6.16</v>
      </c>
      <c r="E374" s="25">
        <v>75</v>
      </c>
      <c r="F374" s="31">
        <f t="shared" si="5"/>
        <v>462</v>
      </c>
      <c r="G374" s="51"/>
    </row>
    <row r="375" s="1" customFormat="1" ht="21" customHeight="1" spans="1:7">
      <c r="A375" s="25">
        <v>371</v>
      </c>
      <c r="B375" s="66" t="s">
        <v>1449</v>
      </c>
      <c r="C375" s="19" t="s">
        <v>1437</v>
      </c>
      <c r="D375" s="130">
        <v>5.41</v>
      </c>
      <c r="E375" s="25">
        <v>75</v>
      </c>
      <c r="F375" s="31">
        <f t="shared" si="5"/>
        <v>405.75</v>
      </c>
      <c r="G375" s="51"/>
    </row>
    <row r="376" s="1" customFormat="1" ht="21" customHeight="1" spans="1:7">
      <c r="A376" s="25">
        <v>372</v>
      </c>
      <c r="B376" s="66" t="s">
        <v>1313</v>
      </c>
      <c r="C376" s="19" t="s">
        <v>1437</v>
      </c>
      <c r="D376" s="130">
        <v>5.76</v>
      </c>
      <c r="E376" s="25">
        <v>75</v>
      </c>
      <c r="F376" s="31">
        <f t="shared" si="5"/>
        <v>432</v>
      </c>
      <c r="G376" s="51" t="s">
        <v>1125</v>
      </c>
    </row>
    <row r="377" s="129" customFormat="1" ht="21" customHeight="1" spans="1:7">
      <c r="A377" s="25">
        <v>373</v>
      </c>
      <c r="B377" s="66" t="s">
        <v>1450</v>
      </c>
      <c r="C377" s="19" t="s">
        <v>1437</v>
      </c>
      <c r="D377" s="130">
        <v>2.08</v>
      </c>
      <c r="E377" s="25">
        <v>75</v>
      </c>
      <c r="F377" s="31">
        <f t="shared" si="5"/>
        <v>156</v>
      </c>
      <c r="G377" s="51" t="s">
        <v>1451</v>
      </c>
    </row>
    <row r="378" s="1" customFormat="1" ht="21" customHeight="1" spans="1:7">
      <c r="A378" s="25">
        <v>374</v>
      </c>
      <c r="B378" s="66" t="s">
        <v>1452</v>
      </c>
      <c r="C378" s="19" t="s">
        <v>1437</v>
      </c>
      <c r="D378" s="130">
        <v>7.32</v>
      </c>
      <c r="E378" s="25">
        <v>75</v>
      </c>
      <c r="F378" s="31">
        <f t="shared" si="5"/>
        <v>549</v>
      </c>
      <c r="G378" s="51"/>
    </row>
    <row r="379" s="1" customFormat="1" ht="21" customHeight="1" spans="1:7">
      <c r="A379" s="25">
        <v>375</v>
      </c>
      <c r="B379" s="66" t="s">
        <v>1453</v>
      </c>
      <c r="C379" s="19" t="s">
        <v>1437</v>
      </c>
      <c r="D379" s="130">
        <v>8.57</v>
      </c>
      <c r="E379" s="25">
        <v>75</v>
      </c>
      <c r="F379" s="31">
        <f t="shared" si="5"/>
        <v>642.75</v>
      </c>
      <c r="G379" s="51"/>
    </row>
    <row r="380" s="1" customFormat="1" ht="21" customHeight="1" spans="1:7">
      <c r="A380" s="25">
        <v>376</v>
      </c>
      <c r="B380" s="66" t="s">
        <v>1454</v>
      </c>
      <c r="C380" s="19" t="s">
        <v>1437</v>
      </c>
      <c r="D380" s="130">
        <v>0.53</v>
      </c>
      <c r="E380" s="25">
        <v>75</v>
      </c>
      <c r="F380" s="31">
        <f t="shared" si="5"/>
        <v>39.75</v>
      </c>
      <c r="G380" s="51"/>
    </row>
    <row r="381" s="1" customFormat="1" ht="21" customHeight="1" spans="1:7">
      <c r="A381" s="25">
        <v>377</v>
      </c>
      <c r="B381" s="66" t="s">
        <v>1455</v>
      </c>
      <c r="C381" s="19" t="s">
        <v>1437</v>
      </c>
      <c r="D381" s="130">
        <v>6.84</v>
      </c>
      <c r="E381" s="25">
        <v>75</v>
      </c>
      <c r="F381" s="31">
        <f t="shared" si="5"/>
        <v>513</v>
      </c>
      <c r="G381" s="51"/>
    </row>
    <row r="382" s="1" customFormat="1" ht="21" customHeight="1" spans="1:7">
      <c r="A382" s="25">
        <v>378</v>
      </c>
      <c r="B382" s="66" t="s">
        <v>1456</v>
      </c>
      <c r="C382" s="19" t="s">
        <v>1437</v>
      </c>
      <c r="D382" s="130">
        <v>5.21</v>
      </c>
      <c r="E382" s="25">
        <v>75</v>
      </c>
      <c r="F382" s="31">
        <f t="shared" si="5"/>
        <v>390.75</v>
      </c>
      <c r="G382" s="51"/>
    </row>
    <row r="383" s="1" customFormat="1" ht="21" customHeight="1" spans="1:7">
      <c r="A383" s="25">
        <v>379</v>
      </c>
      <c r="B383" s="66" t="s">
        <v>1457</v>
      </c>
      <c r="C383" s="19" t="s">
        <v>1437</v>
      </c>
      <c r="D383" s="130">
        <v>1.54</v>
      </c>
      <c r="E383" s="25">
        <v>75</v>
      </c>
      <c r="F383" s="31">
        <f t="shared" si="5"/>
        <v>115.5</v>
      </c>
      <c r="G383" s="51"/>
    </row>
    <row r="384" s="1" customFormat="1" ht="21" customHeight="1" spans="1:7">
      <c r="A384" s="25">
        <v>380</v>
      </c>
      <c r="B384" s="66" t="s">
        <v>1458</v>
      </c>
      <c r="C384" s="19" t="s">
        <v>1437</v>
      </c>
      <c r="D384" s="130">
        <v>5.56</v>
      </c>
      <c r="E384" s="25">
        <v>75</v>
      </c>
      <c r="F384" s="31">
        <f t="shared" si="5"/>
        <v>417</v>
      </c>
      <c r="G384" s="51"/>
    </row>
    <row r="385" s="1" customFormat="1" ht="21" customHeight="1" spans="1:7">
      <c r="A385" s="25">
        <v>381</v>
      </c>
      <c r="B385" s="66" t="s">
        <v>1459</v>
      </c>
      <c r="C385" s="19" t="s">
        <v>1437</v>
      </c>
      <c r="D385" s="130">
        <v>3.08</v>
      </c>
      <c r="E385" s="25">
        <v>75</v>
      </c>
      <c r="F385" s="31">
        <f t="shared" si="5"/>
        <v>231</v>
      </c>
      <c r="G385" s="51"/>
    </row>
    <row r="386" s="1" customFormat="1" ht="21" customHeight="1" spans="1:7">
      <c r="A386" s="25">
        <v>382</v>
      </c>
      <c r="B386" s="66" t="s">
        <v>1460</v>
      </c>
      <c r="C386" s="19" t="s">
        <v>1437</v>
      </c>
      <c r="D386" s="130">
        <v>7.17</v>
      </c>
      <c r="E386" s="25">
        <v>75</v>
      </c>
      <c r="F386" s="31">
        <f t="shared" si="5"/>
        <v>537.75</v>
      </c>
      <c r="G386" s="51"/>
    </row>
    <row r="387" s="1" customFormat="1" ht="21" customHeight="1" spans="1:7">
      <c r="A387" s="25">
        <v>383</v>
      </c>
      <c r="B387" s="66" t="s">
        <v>1461</v>
      </c>
      <c r="C387" s="19" t="s">
        <v>1437</v>
      </c>
      <c r="D387" s="130">
        <v>3.33</v>
      </c>
      <c r="E387" s="25">
        <v>75</v>
      </c>
      <c r="F387" s="31">
        <f t="shared" si="5"/>
        <v>249.75</v>
      </c>
      <c r="G387" s="51"/>
    </row>
    <row r="388" s="1" customFormat="1" ht="21" customHeight="1" spans="1:7">
      <c r="A388" s="25">
        <v>384</v>
      </c>
      <c r="B388" s="66" t="s">
        <v>1462</v>
      </c>
      <c r="C388" s="19" t="s">
        <v>1437</v>
      </c>
      <c r="D388" s="130">
        <v>4.97</v>
      </c>
      <c r="E388" s="25">
        <v>75</v>
      </c>
      <c r="F388" s="31">
        <f t="shared" ref="F388:F435" si="6">D388*E388</f>
        <v>372.75</v>
      </c>
      <c r="G388" s="51"/>
    </row>
    <row r="389" s="1" customFormat="1" ht="21" customHeight="1" spans="1:7">
      <c r="A389" s="25">
        <v>385</v>
      </c>
      <c r="B389" s="66" t="s">
        <v>1463</v>
      </c>
      <c r="C389" s="19" t="s">
        <v>1437</v>
      </c>
      <c r="D389" s="130">
        <v>1.5</v>
      </c>
      <c r="E389" s="25">
        <v>75</v>
      </c>
      <c r="F389" s="31">
        <f t="shared" si="6"/>
        <v>112.5</v>
      </c>
      <c r="G389" s="51"/>
    </row>
    <row r="390" s="1" customFormat="1" ht="21" customHeight="1" spans="1:7">
      <c r="A390" s="25">
        <v>386</v>
      </c>
      <c r="B390" s="66" t="s">
        <v>1464</v>
      </c>
      <c r="C390" s="19" t="s">
        <v>1437</v>
      </c>
      <c r="D390" s="130">
        <v>5.26</v>
      </c>
      <c r="E390" s="25">
        <v>75</v>
      </c>
      <c r="F390" s="31">
        <f t="shared" si="6"/>
        <v>394.5</v>
      </c>
      <c r="G390" s="51"/>
    </row>
    <row r="391" s="1" customFormat="1" ht="21" customHeight="1" spans="1:7">
      <c r="A391" s="25">
        <v>387</v>
      </c>
      <c r="B391" s="66" t="s">
        <v>1465</v>
      </c>
      <c r="C391" s="19" t="s">
        <v>1437</v>
      </c>
      <c r="D391" s="130">
        <v>6.23</v>
      </c>
      <c r="E391" s="25">
        <v>75</v>
      </c>
      <c r="F391" s="31">
        <f t="shared" si="6"/>
        <v>467.25</v>
      </c>
      <c r="G391" s="51"/>
    </row>
    <row r="392" s="1" customFormat="1" ht="21" customHeight="1" spans="1:7">
      <c r="A392" s="25">
        <v>388</v>
      </c>
      <c r="B392" s="66" t="s">
        <v>1466</v>
      </c>
      <c r="C392" s="19" t="s">
        <v>1437</v>
      </c>
      <c r="D392" s="130">
        <v>8.12</v>
      </c>
      <c r="E392" s="25">
        <v>75</v>
      </c>
      <c r="F392" s="31">
        <f t="shared" si="6"/>
        <v>609</v>
      </c>
      <c r="G392" s="51"/>
    </row>
    <row r="393" s="1" customFormat="1" ht="21" customHeight="1" spans="1:7">
      <c r="A393" s="25">
        <v>389</v>
      </c>
      <c r="B393" s="66" t="s">
        <v>1467</v>
      </c>
      <c r="C393" s="19" t="s">
        <v>1437</v>
      </c>
      <c r="D393" s="130">
        <v>8.41</v>
      </c>
      <c r="E393" s="25">
        <v>75</v>
      </c>
      <c r="F393" s="31">
        <f t="shared" si="6"/>
        <v>630.75</v>
      </c>
      <c r="G393" s="51"/>
    </row>
    <row r="394" s="1" customFormat="1" ht="21" customHeight="1" spans="1:7">
      <c r="A394" s="25">
        <v>390</v>
      </c>
      <c r="B394" s="66" t="s">
        <v>1468</v>
      </c>
      <c r="C394" s="19" t="s">
        <v>1437</v>
      </c>
      <c r="D394" s="130">
        <v>13.5</v>
      </c>
      <c r="E394" s="25">
        <v>75</v>
      </c>
      <c r="F394" s="31">
        <f t="shared" si="6"/>
        <v>1012.5</v>
      </c>
      <c r="G394" s="51"/>
    </row>
    <row r="395" s="1" customFormat="1" ht="21" customHeight="1" spans="1:7">
      <c r="A395" s="25">
        <v>391</v>
      </c>
      <c r="B395" s="66" t="s">
        <v>1291</v>
      </c>
      <c r="C395" s="19" t="s">
        <v>1437</v>
      </c>
      <c r="D395" s="130">
        <v>10.05</v>
      </c>
      <c r="E395" s="25">
        <v>75</v>
      </c>
      <c r="F395" s="31">
        <f t="shared" si="6"/>
        <v>753.75</v>
      </c>
      <c r="G395" s="51" t="s">
        <v>1469</v>
      </c>
    </row>
    <row r="396" s="1" customFormat="1" ht="21" customHeight="1" spans="1:7">
      <c r="A396" s="25">
        <v>392</v>
      </c>
      <c r="B396" s="66" t="s">
        <v>265</v>
      </c>
      <c r="C396" s="19" t="s">
        <v>1437</v>
      </c>
      <c r="D396" s="130">
        <v>2.96</v>
      </c>
      <c r="E396" s="25">
        <v>75</v>
      </c>
      <c r="F396" s="31">
        <f t="shared" si="6"/>
        <v>222</v>
      </c>
      <c r="G396" s="51"/>
    </row>
    <row r="397" s="1" customFormat="1" ht="21" customHeight="1" spans="1:7">
      <c r="A397" s="25">
        <v>393</v>
      </c>
      <c r="B397" s="66" t="s">
        <v>1470</v>
      </c>
      <c r="C397" s="19" t="s">
        <v>1437</v>
      </c>
      <c r="D397" s="130">
        <v>3.28</v>
      </c>
      <c r="E397" s="25">
        <v>75</v>
      </c>
      <c r="F397" s="31">
        <f t="shared" si="6"/>
        <v>246</v>
      </c>
      <c r="G397" s="51"/>
    </row>
    <row r="398" s="1" customFormat="1" ht="21" customHeight="1" spans="1:7">
      <c r="A398" s="25">
        <v>394</v>
      </c>
      <c r="B398" s="66" t="s">
        <v>1471</v>
      </c>
      <c r="C398" s="19" t="s">
        <v>1437</v>
      </c>
      <c r="D398" s="130">
        <v>7.99</v>
      </c>
      <c r="E398" s="25">
        <v>75</v>
      </c>
      <c r="F398" s="31">
        <f t="shared" si="6"/>
        <v>599.25</v>
      </c>
      <c r="G398" s="51"/>
    </row>
    <row r="399" s="1" customFormat="1" ht="21" customHeight="1" spans="1:7">
      <c r="A399" s="25">
        <v>395</v>
      </c>
      <c r="B399" s="66" t="s">
        <v>1472</v>
      </c>
      <c r="C399" s="19" t="s">
        <v>1437</v>
      </c>
      <c r="D399" s="130">
        <v>7.44</v>
      </c>
      <c r="E399" s="25">
        <v>75</v>
      </c>
      <c r="F399" s="31">
        <f t="shared" si="6"/>
        <v>558</v>
      </c>
      <c r="G399" s="51"/>
    </row>
    <row r="400" s="1" customFormat="1" ht="21" customHeight="1" spans="1:7">
      <c r="A400" s="25">
        <v>396</v>
      </c>
      <c r="B400" s="66" t="s">
        <v>1473</v>
      </c>
      <c r="C400" s="19" t="s">
        <v>1437</v>
      </c>
      <c r="D400" s="130">
        <v>7.72</v>
      </c>
      <c r="E400" s="25">
        <v>75</v>
      </c>
      <c r="F400" s="31">
        <f t="shared" si="6"/>
        <v>579</v>
      </c>
      <c r="G400" s="51"/>
    </row>
    <row r="401" s="1" customFormat="1" ht="21" customHeight="1" spans="1:7">
      <c r="A401" s="25">
        <v>397</v>
      </c>
      <c r="B401" s="66" t="s">
        <v>1474</v>
      </c>
      <c r="C401" s="19" t="s">
        <v>1437</v>
      </c>
      <c r="D401" s="130">
        <v>3.63</v>
      </c>
      <c r="E401" s="25">
        <v>75</v>
      </c>
      <c r="F401" s="31">
        <f t="shared" si="6"/>
        <v>272.25</v>
      </c>
      <c r="G401" s="51"/>
    </row>
    <row r="402" s="1" customFormat="1" ht="21" customHeight="1" spans="1:7">
      <c r="A402" s="25">
        <v>398</v>
      </c>
      <c r="B402" s="66" t="s">
        <v>1324</v>
      </c>
      <c r="C402" s="19" t="s">
        <v>1437</v>
      </c>
      <c r="D402" s="130">
        <v>5.6</v>
      </c>
      <c r="E402" s="25">
        <v>75</v>
      </c>
      <c r="F402" s="31">
        <f t="shared" si="6"/>
        <v>420</v>
      </c>
      <c r="G402" s="51" t="s">
        <v>1125</v>
      </c>
    </row>
    <row r="403" s="1" customFormat="1" ht="21" customHeight="1" spans="1:7">
      <c r="A403" s="25">
        <v>399</v>
      </c>
      <c r="B403" s="66" t="s">
        <v>1475</v>
      </c>
      <c r="C403" s="19" t="s">
        <v>1437</v>
      </c>
      <c r="D403" s="130">
        <v>6.93</v>
      </c>
      <c r="E403" s="25">
        <v>75</v>
      </c>
      <c r="F403" s="31">
        <f t="shared" si="6"/>
        <v>519.75</v>
      </c>
      <c r="G403" s="51"/>
    </row>
    <row r="404" s="1" customFormat="1" ht="21" customHeight="1" spans="1:7">
      <c r="A404" s="25">
        <v>400</v>
      </c>
      <c r="B404" s="66" t="s">
        <v>1476</v>
      </c>
      <c r="C404" s="19" t="s">
        <v>1437</v>
      </c>
      <c r="D404" s="130">
        <v>4.34</v>
      </c>
      <c r="E404" s="25">
        <v>75</v>
      </c>
      <c r="F404" s="31">
        <f t="shared" si="6"/>
        <v>325.5</v>
      </c>
      <c r="G404" s="51"/>
    </row>
    <row r="405" s="1" customFormat="1" ht="21" customHeight="1" spans="1:7">
      <c r="A405" s="25">
        <v>401</v>
      </c>
      <c r="B405" s="66" t="s">
        <v>1477</v>
      </c>
      <c r="C405" s="19" t="s">
        <v>1437</v>
      </c>
      <c r="D405" s="130">
        <v>4.23</v>
      </c>
      <c r="E405" s="25">
        <v>75</v>
      </c>
      <c r="F405" s="31">
        <f t="shared" si="6"/>
        <v>317.25</v>
      </c>
      <c r="G405" s="51"/>
    </row>
    <row r="406" s="1" customFormat="1" ht="21" customHeight="1" spans="1:7">
      <c r="A406" s="25">
        <v>402</v>
      </c>
      <c r="B406" s="66" t="s">
        <v>1478</v>
      </c>
      <c r="C406" s="19" t="s">
        <v>1437</v>
      </c>
      <c r="D406" s="130">
        <v>6.46</v>
      </c>
      <c r="E406" s="25">
        <v>75</v>
      </c>
      <c r="F406" s="31">
        <f t="shared" si="6"/>
        <v>484.5</v>
      </c>
      <c r="G406" s="51"/>
    </row>
    <row r="407" s="1" customFormat="1" ht="21" customHeight="1" spans="1:7">
      <c r="A407" s="25">
        <v>403</v>
      </c>
      <c r="B407" s="66" t="s">
        <v>1479</v>
      </c>
      <c r="C407" s="19" t="s">
        <v>1437</v>
      </c>
      <c r="D407" s="130">
        <v>5.12</v>
      </c>
      <c r="E407" s="25">
        <v>75</v>
      </c>
      <c r="F407" s="31">
        <f t="shared" si="6"/>
        <v>384</v>
      </c>
      <c r="G407" s="51" t="s">
        <v>1125</v>
      </c>
    </row>
    <row r="408" s="1" customFormat="1" ht="21" customHeight="1" spans="1:7">
      <c r="A408" s="25">
        <v>404</v>
      </c>
      <c r="B408" s="66" t="s">
        <v>1480</v>
      </c>
      <c r="C408" s="19" t="s">
        <v>1437</v>
      </c>
      <c r="D408" s="130">
        <v>2.98</v>
      </c>
      <c r="E408" s="25">
        <v>75</v>
      </c>
      <c r="F408" s="31">
        <f t="shared" si="6"/>
        <v>223.5</v>
      </c>
      <c r="G408" s="51"/>
    </row>
    <row r="409" s="1" customFormat="1" ht="21" customHeight="1" spans="1:7">
      <c r="A409" s="25">
        <v>405</v>
      </c>
      <c r="B409" s="66" t="s">
        <v>1481</v>
      </c>
      <c r="C409" s="19" t="s">
        <v>1437</v>
      </c>
      <c r="D409" s="130">
        <v>9.87</v>
      </c>
      <c r="E409" s="25">
        <v>75</v>
      </c>
      <c r="F409" s="31">
        <f t="shared" si="6"/>
        <v>740.25</v>
      </c>
      <c r="G409" s="51"/>
    </row>
    <row r="410" s="1" customFormat="1" ht="21" customHeight="1" spans="1:7">
      <c r="A410" s="25">
        <v>406</v>
      </c>
      <c r="B410" s="66" t="s">
        <v>1482</v>
      </c>
      <c r="C410" s="19" t="s">
        <v>1437</v>
      </c>
      <c r="D410" s="130">
        <v>1.02</v>
      </c>
      <c r="E410" s="25">
        <v>75</v>
      </c>
      <c r="F410" s="31">
        <f t="shared" si="6"/>
        <v>76.5</v>
      </c>
      <c r="G410" s="51"/>
    </row>
    <row r="411" s="1" customFormat="1" ht="21" customHeight="1" spans="1:7">
      <c r="A411" s="25">
        <v>407</v>
      </c>
      <c r="B411" s="66" t="s">
        <v>1218</v>
      </c>
      <c r="C411" s="19" t="s">
        <v>1437</v>
      </c>
      <c r="D411" s="130">
        <v>6.71</v>
      </c>
      <c r="E411" s="25">
        <v>75</v>
      </c>
      <c r="F411" s="31">
        <f t="shared" si="6"/>
        <v>503.25</v>
      </c>
      <c r="G411" s="51" t="s">
        <v>1125</v>
      </c>
    </row>
    <row r="412" s="1" customFormat="1" ht="21" customHeight="1" spans="1:7">
      <c r="A412" s="25">
        <v>408</v>
      </c>
      <c r="B412" s="66" t="s">
        <v>1483</v>
      </c>
      <c r="C412" s="19" t="s">
        <v>1437</v>
      </c>
      <c r="D412" s="130">
        <v>5.82</v>
      </c>
      <c r="E412" s="25">
        <v>75</v>
      </c>
      <c r="F412" s="31">
        <f t="shared" si="6"/>
        <v>436.5</v>
      </c>
      <c r="G412" s="51"/>
    </row>
    <row r="413" s="1" customFormat="1" ht="21" customHeight="1" spans="1:7">
      <c r="A413" s="25">
        <v>409</v>
      </c>
      <c r="B413" s="66" t="s">
        <v>1484</v>
      </c>
      <c r="C413" s="19" t="s">
        <v>1437</v>
      </c>
      <c r="D413" s="130">
        <v>8.31</v>
      </c>
      <c r="E413" s="25">
        <v>75</v>
      </c>
      <c r="F413" s="31">
        <f t="shared" si="6"/>
        <v>623.25</v>
      </c>
      <c r="G413" s="51"/>
    </row>
    <row r="414" s="1" customFormat="1" ht="21" customHeight="1" spans="1:7">
      <c r="A414" s="25">
        <v>410</v>
      </c>
      <c r="B414" s="66" t="s">
        <v>1485</v>
      </c>
      <c r="C414" s="19" t="s">
        <v>1437</v>
      </c>
      <c r="D414" s="130">
        <v>0.69</v>
      </c>
      <c r="E414" s="25">
        <v>75</v>
      </c>
      <c r="F414" s="31">
        <f t="shared" si="6"/>
        <v>51.75</v>
      </c>
      <c r="G414" s="51"/>
    </row>
    <row r="415" s="1" customFormat="1" ht="21" customHeight="1" spans="1:7">
      <c r="A415" s="25">
        <v>411</v>
      </c>
      <c r="B415" s="66" t="s">
        <v>1486</v>
      </c>
      <c r="C415" s="19" t="s">
        <v>1437</v>
      </c>
      <c r="D415" s="130">
        <v>4.02</v>
      </c>
      <c r="E415" s="25">
        <v>75</v>
      </c>
      <c r="F415" s="31">
        <f t="shared" si="6"/>
        <v>301.5</v>
      </c>
      <c r="G415" s="51"/>
    </row>
    <row r="416" s="1" customFormat="1" ht="21" customHeight="1" spans="1:7">
      <c r="A416" s="25">
        <v>412</v>
      </c>
      <c r="B416" s="66" t="s">
        <v>1487</v>
      </c>
      <c r="C416" s="19" t="s">
        <v>1437</v>
      </c>
      <c r="D416" s="130">
        <v>6.08</v>
      </c>
      <c r="E416" s="25">
        <v>75</v>
      </c>
      <c r="F416" s="31">
        <f t="shared" si="6"/>
        <v>456</v>
      </c>
      <c r="G416" s="51"/>
    </row>
    <row r="417" s="1" customFormat="1" ht="21" customHeight="1" spans="1:7">
      <c r="A417" s="25">
        <v>413</v>
      </c>
      <c r="B417" s="66" t="s">
        <v>1488</v>
      </c>
      <c r="C417" s="19" t="s">
        <v>1437</v>
      </c>
      <c r="D417" s="130">
        <v>0.92</v>
      </c>
      <c r="E417" s="25">
        <v>75</v>
      </c>
      <c r="F417" s="31">
        <f t="shared" si="6"/>
        <v>69</v>
      </c>
      <c r="G417" s="51"/>
    </row>
    <row r="418" s="1" customFormat="1" ht="21" customHeight="1" spans="1:7">
      <c r="A418" s="25">
        <v>414</v>
      </c>
      <c r="B418" s="66" t="s">
        <v>1489</v>
      </c>
      <c r="C418" s="19" t="s">
        <v>1437</v>
      </c>
      <c r="D418" s="130">
        <v>3.03</v>
      </c>
      <c r="E418" s="25">
        <v>75</v>
      </c>
      <c r="F418" s="31">
        <f t="shared" si="6"/>
        <v>227.25</v>
      </c>
      <c r="G418" s="51"/>
    </row>
    <row r="419" s="1" customFormat="1" ht="21" customHeight="1" spans="1:7">
      <c r="A419" s="25">
        <v>415</v>
      </c>
      <c r="B419" s="66" t="s">
        <v>1490</v>
      </c>
      <c r="C419" s="19" t="s">
        <v>1437</v>
      </c>
      <c r="D419" s="130">
        <v>10.76</v>
      </c>
      <c r="E419" s="25">
        <v>75</v>
      </c>
      <c r="F419" s="31">
        <f t="shared" si="6"/>
        <v>807</v>
      </c>
      <c r="G419" s="51" t="s">
        <v>1491</v>
      </c>
    </row>
    <row r="420" s="1" customFormat="1" ht="21" customHeight="1" spans="1:7">
      <c r="A420" s="25">
        <v>416</v>
      </c>
      <c r="B420" s="66" t="s">
        <v>1492</v>
      </c>
      <c r="C420" s="19" t="s">
        <v>1437</v>
      </c>
      <c r="D420" s="130">
        <v>2.96</v>
      </c>
      <c r="E420" s="25">
        <v>75</v>
      </c>
      <c r="F420" s="31">
        <f t="shared" si="6"/>
        <v>222</v>
      </c>
      <c r="G420" s="51"/>
    </row>
    <row r="421" s="1" customFormat="1" ht="21" customHeight="1" spans="1:7">
      <c r="A421" s="25">
        <v>417</v>
      </c>
      <c r="B421" s="66" t="s">
        <v>1493</v>
      </c>
      <c r="C421" s="19" t="s">
        <v>1437</v>
      </c>
      <c r="D421" s="130">
        <v>3.17</v>
      </c>
      <c r="E421" s="25">
        <v>75</v>
      </c>
      <c r="F421" s="31">
        <f t="shared" si="6"/>
        <v>237.75</v>
      </c>
      <c r="G421" s="51"/>
    </row>
    <row r="422" s="1" customFormat="1" ht="21" customHeight="1" spans="1:7">
      <c r="A422" s="25">
        <v>418</v>
      </c>
      <c r="B422" s="66" t="s">
        <v>1305</v>
      </c>
      <c r="C422" s="19" t="s">
        <v>1437</v>
      </c>
      <c r="D422" s="130">
        <v>8.06</v>
      </c>
      <c r="E422" s="25">
        <v>75</v>
      </c>
      <c r="F422" s="31">
        <f t="shared" si="6"/>
        <v>604.5</v>
      </c>
      <c r="G422" s="51" t="s">
        <v>1125</v>
      </c>
    </row>
    <row r="423" s="1" customFormat="1" ht="21" customHeight="1" spans="1:7">
      <c r="A423" s="25">
        <v>419</v>
      </c>
      <c r="B423" s="66" t="s">
        <v>1494</v>
      </c>
      <c r="C423" s="19" t="s">
        <v>1437</v>
      </c>
      <c r="D423" s="130">
        <v>6.14</v>
      </c>
      <c r="E423" s="25">
        <v>75</v>
      </c>
      <c r="F423" s="31">
        <f t="shared" si="6"/>
        <v>460.5</v>
      </c>
      <c r="G423" s="51"/>
    </row>
    <row r="424" s="1" customFormat="1" ht="21" customHeight="1" spans="1:7">
      <c r="A424" s="25">
        <v>420</v>
      </c>
      <c r="B424" s="66" t="s">
        <v>1495</v>
      </c>
      <c r="C424" s="19" t="s">
        <v>1437</v>
      </c>
      <c r="D424" s="130">
        <v>3.52</v>
      </c>
      <c r="E424" s="25">
        <v>75</v>
      </c>
      <c r="F424" s="31">
        <f t="shared" si="6"/>
        <v>264</v>
      </c>
      <c r="G424" s="51"/>
    </row>
    <row r="425" s="1" customFormat="1" ht="21" customHeight="1" spans="1:7">
      <c r="A425" s="25">
        <v>421</v>
      </c>
      <c r="B425" s="66" t="s">
        <v>1496</v>
      </c>
      <c r="C425" s="19" t="s">
        <v>1437</v>
      </c>
      <c r="D425" s="130">
        <v>4.1</v>
      </c>
      <c r="E425" s="25">
        <v>75</v>
      </c>
      <c r="F425" s="31">
        <f t="shared" si="6"/>
        <v>307.5</v>
      </c>
      <c r="G425" s="51"/>
    </row>
    <row r="426" s="1" customFormat="1" ht="21" customHeight="1" spans="1:7">
      <c r="A426" s="25">
        <v>422</v>
      </c>
      <c r="B426" s="66" t="s">
        <v>1497</v>
      </c>
      <c r="C426" s="19" t="s">
        <v>1437</v>
      </c>
      <c r="D426" s="130">
        <v>2.28</v>
      </c>
      <c r="E426" s="25">
        <v>75</v>
      </c>
      <c r="F426" s="31">
        <f t="shared" si="6"/>
        <v>171</v>
      </c>
      <c r="G426" s="51"/>
    </row>
    <row r="427" s="1" customFormat="1" ht="21" customHeight="1" spans="1:7">
      <c r="A427" s="25">
        <v>423</v>
      </c>
      <c r="B427" s="66" t="s">
        <v>1498</v>
      </c>
      <c r="C427" s="19" t="s">
        <v>1437</v>
      </c>
      <c r="D427" s="130">
        <v>9.66</v>
      </c>
      <c r="E427" s="25">
        <v>75</v>
      </c>
      <c r="F427" s="31">
        <f t="shared" si="6"/>
        <v>724.5</v>
      </c>
      <c r="G427" s="51"/>
    </row>
    <row r="428" s="1" customFormat="1" ht="21" customHeight="1" spans="1:7">
      <c r="A428" s="25">
        <v>424</v>
      </c>
      <c r="B428" s="66" t="s">
        <v>803</v>
      </c>
      <c r="C428" s="19" t="s">
        <v>1437</v>
      </c>
      <c r="D428" s="130">
        <v>3.73</v>
      </c>
      <c r="E428" s="25">
        <v>75</v>
      </c>
      <c r="F428" s="31">
        <f t="shared" si="6"/>
        <v>279.75</v>
      </c>
      <c r="G428" s="51" t="s">
        <v>1125</v>
      </c>
    </row>
    <row r="429" s="1" customFormat="1" ht="21" customHeight="1" spans="1:7">
      <c r="A429" s="25">
        <v>425</v>
      </c>
      <c r="B429" s="66" t="s">
        <v>1499</v>
      </c>
      <c r="C429" s="19" t="s">
        <v>1437</v>
      </c>
      <c r="D429" s="130">
        <v>3.35</v>
      </c>
      <c r="E429" s="25">
        <v>75</v>
      </c>
      <c r="F429" s="31">
        <f t="shared" si="6"/>
        <v>251.25</v>
      </c>
      <c r="G429" s="51"/>
    </row>
    <row r="430" s="1" customFormat="1" ht="21" customHeight="1" spans="1:7">
      <c r="A430" s="25">
        <v>426</v>
      </c>
      <c r="B430" s="66" t="s">
        <v>1500</v>
      </c>
      <c r="C430" s="19" t="s">
        <v>1437</v>
      </c>
      <c r="D430" s="130">
        <v>2.02</v>
      </c>
      <c r="E430" s="25">
        <v>75</v>
      </c>
      <c r="F430" s="31">
        <f t="shared" si="6"/>
        <v>151.5</v>
      </c>
      <c r="G430" s="51"/>
    </row>
    <row r="431" s="1" customFormat="1" ht="21" customHeight="1" spans="1:7">
      <c r="A431" s="25">
        <v>427</v>
      </c>
      <c r="B431" s="66" t="s">
        <v>1285</v>
      </c>
      <c r="C431" s="19" t="s">
        <v>1437</v>
      </c>
      <c r="D431" s="130">
        <v>4.1</v>
      </c>
      <c r="E431" s="25">
        <v>75</v>
      </c>
      <c r="F431" s="31">
        <f t="shared" si="6"/>
        <v>307.5</v>
      </c>
      <c r="G431" s="51" t="s">
        <v>1125</v>
      </c>
    </row>
    <row r="432" s="1" customFormat="1" ht="21" customHeight="1" spans="1:7">
      <c r="A432" s="25">
        <v>428</v>
      </c>
      <c r="B432" s="66" t="s">
        <v>1501</v>
      </c>
      <c r="C432" s="19" t="s">
        <v>1437</v>
      </c>
      <c r="D432" s="130">
        <v>9.19</v>
      </c>
      <c r="E432" s="25">
        <v>75</v>
      </c>
      <c r="F432" s="31">
        <f t="shared" si="6"/>
        <v>689.25</v>
      </c>
      <c r="G432" s="51"/>
    </row>
    <row r="433" s="1" customFormat="1" ht="21" customHeight="1" spans="1:7">
      <c r="A433" s="25">
        <v>429</v>
      </c>
      <c r="B433" s="66" t="s">
        <v>1502</v>
      </c>
      <c r="C433" s="19" t="s">
        <v>1437</v>
      </c>
      <c r="D433" s="130">
        <v>2.6</v>
      </c>
      <c r="E433" s="25">
        <v>75</v>
      </c>
      <c r="F433" s="31">
        <f t="shared" si="6"/>
        <v>195</v>
      </c>
      <c r="G433" s="51"/>
    </row>
    <row r="434" s="1" customFormat="1" ht="21" customHeight="1" spans="1:7">
      <c r="A434" s="25">
        <v>430</v>
      </c>
      <c r="B434" s="66" t="s">
        <v>1503</v>
      </c>
      <c r="C434" s="19" t="s">
        <v>1261</v>
      </c>
      <c r="D434" s="130">
        <v>3.4</v>
      </c>
      <c r="E434" s="25">
        <v>75</v>
      </c>
      <c r="F434" s="31">
        <f t="shared" si="6"/>
        <v>255</v>
      </c>
      <c r="G434" s="51"/>
    </row>
    <row r="435" s="1" customFormat="1" ht="21" customHeight="1" spans="1:7">
      <c r="A435" s="25">
        <v>431</v>
      </c>
      <c r="B435" s="66" t="s">
        <v>1504</v>
      </c>
      <c r="C435" s="19" t="s">
        <v>1261</v>
      </c>
      <c r="D435" s="130">
        <v>3.4</v>
      </c>
      <c r="E435" s="25">
        <v>75</v>
      </c>
      <c r="F435" s="31">
        <f t="shared" si="6"/>
        <v>255</v>
      </c>
      <c r="G435" s="51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8"/>
  <sheetViews>
    <sheetView workbookViewId="0">
      <selection activeCell="E10" sqref="E10"/>
    </sheetView>
  </sheetViews>
  <sheetFormatPr defaultColWidth="9" defaultRowHeight="13.5" outlineLevelCol="6"/>
  <cols>
    <col min="1" max="1" width="6.63333333333333" style="34" customWidth="1"/>
    <col min="2" max="5" width="18" style="1" customWidth="1"/>
    <col min="6" max="6" width="18" style="4" customWidth="1"/>
    <col min="7" max="7" width="13.775" style="1" customWidth="1"/>
    <col min="8" max="16384" width="9" style="1"/>
  </cols>
  <sheetData>
    <row r="1" s="1" customFormat="1" ht="45" customHeight="1" spans="1:7">
      <c r="A1" s="6" t="s">
        <v>1505</v>
      </c>
      <c r="B1" s="6"/>
      <c r="C1" s="6"/>
      <c r="D1" s="6"/>
      <c r="E1" s="6"/>
      <c r="F1" s="7"/>
      <c r="G1" s="6"/>
    </row>
    <row r="2" s="1" customFormat="1" ht="21" customHeight="1" spans="1:7">
      <c r="A2" s="72" t="s">
        <v>1506</v>
      </c>
      <c r="B2" s="73"/>
      <c r="C2" s="73"/>
      <c r="D2" s="73"/>
      <c r="E2" s="73"/>
      <c r="F2" s="74"/>
      <c r="G2" s="73"/>
    </row>
    <row r="3" s="32" customFormat="1" ht="29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</row>
    <row r="4" s="32" customFormat="1" ht="22" customHeight="1" spans="1:7">
      <c r="A4" s="15" t="s">
        <v>9</v>
      </c>
      <c r="B4" s="16"/>
      <c r="C4" s="13"/>
      <c r="D4" s="13">
        <f>SUM(D5:D427)</f>
        <v>1950.33</v>
      </c>
      <c r="E4" s="13">
        <v>75</v>
      </c>
      <c r="F4" s="14">
        <f>SUM(F5:F427)</f>
        <v>146274.75</v>
      </c>
      <c r="G4" s="13"/>
    </row>
    <row r="5" s="3" customFormat="1" ht="21" customHeight="1" spans="1:7">
      <c r="A5" s="20">
        <v>1</v>
      </c>
      <c r="B5" s="98" t="s">
        <v>1507</v>
      </c>
      <c r="C5" s="98" t="s">
        <v>1508</v>
      </c>
      <c r="D5" s="98">
        <v>2.19</v>
      </c>
      <c r="E5" s="20">
        <v>75</v>
      </c>
      <c r="F5" s="45">
        <f t="shared" ref="F5:F68" si="0">D5*E5</f>
        <v>164.25</v>
      </c>
      <c r="G5" s="20"/>
    </row>
    <row r="6" s="3" customFormat="1" ht="21" customHeight="1" spans="1:7">
      <c r="A6" s="20">
        <v>2</v>
      </c>
      <c r="B6" s="98" t="s">
        <v>1509</v>
      </c>
      <c r="C6" s="98" t="s">
        <v>1508</v>
      </c>
      <c r="D6" s="98">
        <v>1.93</v>
      </c>
      <c r="E6" s="20">
        <v>75</v>
      </c>
      <c r="F6" s="45">
        <f t="shared" si="0"/>
        <v>144.75</v>
      </c>
      <c r="G6" s="20"/>
    </row>
    <row r="7" s="3" customFormat="1" ht="21" customHeight="1" spans="1:7">
      <c r="A7" s="20">
        <v>3</v>
      </c>
      <c r="B7" s="98" t="s">
        <v>1510</v>
      </c>
      <c r="C7" s="98" t="s">
        <v>1508</v>
      </c>
      <c r="D7" s="98">
        <v>1.65</v>
      </c>
      <c r="E7" s="20">
        <v>75</v>
      </c>
      <c r="F7" s="45">
        <f t="shared" si="0"/>
        <v>123.75</v>
      </c>
      <c r="G7" s="20"/>
    </row>
    <row r="8" s="3" customFormat="1" ht="21" customHeight="1" spans="1:7">
      <c r="A8" s="20">
        <v>4</v>
      </c>
      <c r="B8" s="98" t="s">
        <v>172</v>
      </c>
      <c r="C8" s="98" t="s">
        <v>1508</v>
      </c>
      <c r="D8" s="98">
        <v>3.53</v>
      </c>
      <c r="E8" s="20">
        <v>75</v>
      </c>
      <c r="F8" s="45">
        <f t="shared" si="0"/>
        <v>264.75</v>
      </c>
      <c r="G8" s="20"/>
    </row>
    <row r="9" s="3" customFormat="1" ht="21" customHeight="1" spans="1:7">
      <c r="A9" s="20">
        <v>5</v>
      </c>
      <c r="B9" s="19" t="s">
        <v>1511</v>
      </c>
      <c r="C9" s="19" t="s">
        <v>1508</v>
      </c>
      <c r="D9" s="19">
        <v>1.54</v>
      </c>
      <c r="E9" s="20">
        <v>75</v>
      </c>
      <c r="F9" s="45">
        <f t="shared" si="0"/>
        <v>115.5</v>
      </c>
      <c r="G9" s="20"/>
    </row>
    <row r="10" s="3" customFormat="1" ht="21" customHeight="1" spans="1:7">
      <c r="A10" s="20">
        <v>6</v>
      </c>
      <c r="B10" s="98" t="s">
        <v>1512</v>
      </c>
      <c r="C10" s="98" t="s">
        <v>1508</v>
      </c>
      <c r="D10" s="98">
        <v>2.53</v>
      </c>
      <c r="E10" s="20">
        <v>75</v>
      </c>
      <c r="F10" s="45">
        <f t="shared" si="0"/>
        <v>189.75</v>
      </c>
      <c r="G10" s="20"/>
    </row>
    <row r="11" s="3" customFormat="1" ht="21" customHeight="1" spans="1:7">
      <c r="A11" s="20">
        <v>7</v>
      </c>
      <c r="B11" s="98" t="s">
        <v>1513</v>
      </c>
      <c r="C11" s="98" t="s">
        <v>1508</v>
      </c>
      <c r="D11" s="98">
        <v>3.23</v>
      </c>
      <c r="E11" s="20">
        <v>75</v>
      </c>
      <c r="F11" s="45">
        <f t="shared" si="0"/>
        <v>242.25</v>
      </c>
      <c r="G11" s="20"/>
    </row>
    <row r="12" s="3" customFormat="1" ht="21" customHeight="1" spans="1:7">
      <c r="A12" s="20">
        <v>8</v>
      </c>
      <c r="B12" s="98" t="s">
        <v>1514</v>
      </c>
      <c r="C12" s="98" t="s">
        <v>1508</v>
      </c>
      <c r="D12" s="98">
        <v>2.86</v>
      </c>
      <c r="E12" s="20">
        <v>75</v>
      </c>
      <c r="F12" s="45">
        <f t="shared" si="0"/>
        <v>214.5</v>
      </c>
      <c r="G12" s="20"/>
    </row>
    <row r="13" s="3" customFormat="1" ht="21" customHeight="1" spans="1:7">
      <c r="A13" s="20">
        <v>9</v>
      </c>
      <c r="B13" s="98" t="s">
        <v>1515</v>
      </c>
      <c r="C13" s="98" t="s">
        <v>1508</v>
      </c>
      <c r="D13" s="98">
        <v>3.63</v>
      </c>
      <c r="E13" s="20">
        <v>75</v>
      </c>
      <c r="F13" s="45">
        <f t="shared" si="0"/>
        <v>272.25</v>
      </c>
      <c r="G13" s="20"/>
    </row>
    <row r="14" s="3" customFormat="1" ht="22" customHeight="1" spans="1:7">
      <c r="A14" s="20">
        <v>10</v>
      </c>
      <c r="B14" s="98" t="s">
        <v>1516</v>
      </c>
      <c r="C14" s="98" t="s">
        <v>1508</v>
      </c>
      <c r="D14" s="98">
        <v>5</v>
      </c>
      <c r="E14" s="20">
        <v>75</v>
      </c>
      <c r="F14" s="45">
        <f t="shared" si="0"/>
        <v>375</v>
      </c>
      <c r="G14" s="17"/>
    </row>
    <row r="15" s="3" customFormat="1" ht="22" customHeight="1" spans="1:7">
      <c r="A15" s="20">
        <v>11</v>
      </c>
      <c r="B15" s="98" t="s">
        <v>1517</v>
      </c>
      <c r="C15" s="98" t="s">
        <v>1508</v>
      </c>
      <c r="D15" s="98">
        <v>3.94</v>
      </c>
      <c r="E15" s="20">
        <v>75</v>
      </c>
      <c r="F15" s="45">
        <f t="shared" si="0"/>
        <v>295.5</v>
      </c>
      <c r="G15" s="17"/>
    </row>
    <row r="16" s="3" customFormat="1" ht="22" customHeight="1" spans="1:7">
      <c r="A16" s="20">
        <v>12</v>
      </c>
      <c r="B16" s="98" t="s">
        <v>1518</v>
      </c>
      <c r="C16" s="98" t="s">
        <v>1508</v>
      </c>
      <c r="D16" s="98">
        <v>2.21</v>
      </c>
      <c r="E16" s="20">
        <v>75</v>
      </c>
      <c r="F16" s="45">
        <f t="shared" si="0"/>
        <v>165.75</v>
      </c>
      <c r="G16" s="17"/>
    </row>
    <row r="17" s="3" customFormat="1" ht="22" customHeight="1" spans="1:7">
      <c r="A17" s="20">
        <v>13</v>
      </c>
      <c r="B17" s="98" t="s">
        <v>1519</v>
      </c>
      <c r="C17" s="98" t="s">
        <v>1508</v>
      </c>
      <c r="D17" s="98">
        <v>1.89</v>
      </c>
      <c r="E17" s="20">
        <v>75</v>
      </c>
      <c r="F17" s="45">
        <f t="shared" si="0"/>
        <v>141.75</v>
      </c>
      <c r="G17" s="17"/>
    </row>
    <row r="18" s="3" customFormat="1" ht="22" customHeight="1" spans="1:7">
      <c r="A18" s="20">
        <v>14</v>
      </c>
      <c r="B18" s="98" t="s">
        <v>1520</v>
      </c>
      <c r="C18" s="98" t="s">
        <v>1508</v>
      </c>
      <c r="D18" s="98">
        <v>2.6</v>
      </c>
      <c r="E18" s="20">
        <v>75</v>
      </c>
      <c r="F18" s="45">
        <f t="shared" si="0"/>
        <v>195</v>
      </c>
      <c r="G18" s="17"/>
    </row>
    <row r="19" s="3" customFormat="1" ht="22" customHeight="1" spans="1:7">
      <c r="A19" s="20">
        <v>15</v>
      </c>
      <c r="B19" s="98" t="s">
        <v>1521</v>
      </c>
      <c r="C19" s="98" t="s">
        <v>1508</v>
      </c>
      <c r="D19" s="98">
        <v>0.7</v>
      </c>
      <c r="E19" s="20">
        <v>75</v>
      </c>
      <c r="F19" s="45">
        <f t="shared" si="0"/>
        <v>52.5</v>
      </c>
      <c r="G19" s="17"/>
    </row>
    <row r="20" s="3" customFormat="1" ht="22" customHeight="1" spans="1:7">
      <c r="A20" s="20">
        <v>16</v>
      </c>
      <c r="B20" s="98" t="s">
        <v>1522</v>
      </c>
      <c r="C20" s="98" t="s">
        <v>1508</v>
      </c>
      <c r="D20" s="98">
        <v>0.88</v>
      </c>
      <c r="E20" s="20">
        <v>75</v>
      </c>
      <c r="F20" s="45">
        <f t="shared" si="0"/>
        <v>66</v>
      </c>
      <c r="G20" s="17"/>
    </row>
    <row r="21" s="3" customFormat="1" ht="22" customHeight="1" spans="1:7">
      <c r="A21" s="20">
        <v>17</v>
      </c>
      <c r="B21" s="19" t="s">
        <v>1523</v>
      </c>
      <c r="C21" s="19" t="s">
        <v>1508</v>
      </c>
      <c r="D21" s="19">
        <v>1.58</v>
      </c>
      <c r="E21" s="20">
        <v>75</v>
      </c>
      <c r="F21" s="45">
        <f t="shared" si="0"/>
        <v>118.5</v>
      </c>
      <c r="G21" s="17"/>
    </row>
    <row r="22" s="3" customFormat="1" ht="22" customHeight="1" spans="1:7">
      <c r="A22" s="20">
        <v>18</v>
      </c>
      <c r="B22" s="98" t="s">
        <v>1524</v>
      </c>
      <c r="C22" s="98" t="s">
        <v>1508</v>
      </c>
      <c r="D22" s="98">
        <v>0.97</v>
      </c>
      <c r="E22" s="20">
        <v>75</v>
      </c>
      <c r="F22" s="45">
        <f t="shared" si="0"/>
        <v>72.75</v>
      </c>
      <c r="G22" s="17"/>
    </row>
    <row r="23" s="3" customFormat="1" ht="22" customHeight="1" spans="1:7">
      <c r="A23" s="20">
        <v>19</v>
      </c>
      <c r="B23" s="98" t="s">
        <v>1525</v>
      </c>
      <c r="C23" s="98" t="s">
        <v>1508</v>
      </c>
      <c r="D23" s="99">
        <v>4.16</v>
      </c>
      <c r="E23" s="20">
        <v>75</v>
      </c>
      <c r="F23" s="45">
        <f t="shared" si="0"/>
        <v>312</v>
      </c>
      <c r="G23" s="17"/>
    </row>
    <row r="24" s="3" customFormat="1" ht="22" customHeight="1" spans="1:7">
      <c r="A24" s="20">
        <v>20</v>
      </c>
      <c r="B24" s="98" t="s">
        <v>1526</v>
      </c>
      <c r="C24" s="98" t="s">
        <v>1508</v>
      </c>
      <c r="D24" s="98">
        <v>4.75</v>
      </c>
      <c r="E24" s="20">
        <v>75</v>
      </c>
      <c r="F24" s="45">
        <f t="shared" si="0"/>
        <v>356.25</v>
      </c>
      <c r="G24" s="17"/>
    </row>
    <row r="25" s="3" customFormat="1" ht="22" customHeight="1" spans="1:7">
      <c r="A25" s="20">
        <v>21</v>
      </c>
      <c r="B25" s="98" t="s">
        <v>1527</v>
      </c>
      <c r="C25" s="98" t="s">
        <v>1508</v>
      </c>
      <c r="D25" s="98">
        <v>2.86</v>
      </c>
      <c r="E25" s="20">
        <v>75</v>
      </c>
      <c r="F25" s="45">
        <f t="shared" si="0"/>
        <v>214.5</v>
      </c>
      <c r="G25" s="17"/>
    </row>
    <row r="26" s="3" customFormat="1" ht="22" customHeight="1" spans="1:7">
      <c r="A26" s="20">
        <v>22</v>
      </c>
      <c r="B26" s="98" t="s">
        <v>1528</v>
      </c>
      <c r="C26" s="98" t="s">
        <v>1508</v>
      </c>
      <c r="D26" s="98">
        <v>2.43</v>
      </c>
      <c r="E26" s="20">
        <v>75</v>
      </c>
      <c r="F26" s="45">
        <f t="shared" si="0"/>
        <v>182.25</v>
      </c>
      <c r="G26" s="17"/>
    </row>
    <row r="27" s="3" customFormat="1" ht="22" customHeight="1" spans="1:7">
      <c r="A27" s="20">
        <v>23</v>
      </c>
      <c r="B27" s="98" t="s">
        <v>1529</v>
      </c>
      <c r="C27" s="98" t="s">
        <v>1508</v>
      </c>
      <c r="D27" s="98">
        <v>4.83</v>
      </c>
      <c r="E27" s="20">
        <v>75</v>
      </c>
      <c r="F27" s="45">
        <f t="shared" si="0"/>
        <v>362.25</v>
      </c>
      <c r="G27" s="17"/>
    </row>
    <row r="28" s="3" customFormat="1" ht="22" customHeight="1" spans="1:7">
      <c r="A28" s="20">
        <v>24</v>
      </c>
      <c r="B28" s="98" t="s">
        <v>1530</v>
      </c>
      <c r="C28" s="98" t="s">
        <v>1508</v>
      </c>
      <c r="D28" s="98">
        <v>1.42</v>
      </c>
      <c r="E28" s="20">
        <v>75</v>
      </c>
      <c r="F28" s="45">
        <f t="shared" si="0"/>
        <v>106.5</v>
      </c>
      <c r="G28" s="17"/>
    </row>
    <row r="29" s="3" customFormat="1" ht="22" customHeight="1" spans="1:7">
      <c r="A29" s="20">
        <v>25</v>
      </c>
      <c r="B29" s="98" t="s">
        <v>1531</v>
      </c>
      <c r="C29" s="98" t="s">
        <v>1508</v>
      </c>
      <c r="D29" s="98">
        <v>12.61</v>
      </c>
      <c r="E29" s="20">
        <v>75</v>
      </c>
      <c r="F29" s="45">
        <f t="shared" si="0"/>
        <v>945.75</v>
      </c>
      <c r="G29" s="17"/>
    </row>
    <row r="30" s="3" customFormat="1" ht="22" customHeight="1" spans="1:7">
      <c r="A30" s="20">
        <v>26</v>
      </c>
      <c r="B30" s="98" t="s">
        <v>1532</v>
      </c>
      <c r="C30" s="98" t="s">
        <v>1508</v>
      </c>
      <c r="D30" s="98">
        <v>1.71</v>
      </c>
      <c r="E30" s="20">
        <v>75</v>
      </c>
      <c r="F30" s="45">
        <f t="shared" si="0"/>
        <v>128.25</v>
      </c>
      <c r="G30" s="17"/>
    </row>
    <row r="31" s="3" customFormat="1" ht="22" customHeight="1" spans="1:7">
      <c r="A31" s="20">
        <v>27</v>
      </c>
      <c r="B31" s="98" t="s">
        <v>1533</v>
      </c>
      <c r="C31" s="98" t="s">
        <v>1508</v>
      </c>
      <c r="D31" s="98">
        <v>0.57</v>
      </c>
      <c r="E31" s="20">
        <v>75</v>
      </c>
      <c r="F31" s="45">
        <f t="shared" si="0"/>
        <v>42.75</v>
      </c>
      <c r="G31" s="17"/>
    </row>
    <row r="32" s="3" customFormat="1" ht="22" customHeight="1" spans="1:7">
      <c r="A32" s="20">
        <v>28</v>
      </c>
      <c r="B32" s="98" t="s">
        <v>1534</v>
      </c>
      <c r="C32" s="98" t="s">
        <v>1508</v>
      </c>
      <c r="D32" s="98">
        <v>3.02</v>
      </c>
      <c r="E32" s="20">
        <v>75</v>
      </c>
      <c r="F32" s="45">
        <f t="shared" si="0"/>
        <v>226.5</v>
      </c>
      <c r="G32" s="17"/>
    </row>
    <row r="33" s="3" customFormat="1" ht="22" customHeight="1" spans="1:7">
      <c r="A33" s="20">
        <v>29</v>
      </c>
      <c r="B33" s="98" t="s">
        <v>1535</v>
      </c>
      <c r="C33" s="98" t="s">
        <v>1508</v>
      </c>
      <c r="D33" s="98">
        <v>1.67</v>
      </c>
      <c r="E33" s="20">
        <v>75</v>
      </c>
      <c r="F33" s="45">
        <f t="shared" si="0"/>
        <v>125.25</v>
      </c>
      <c r="G33" s="17"/>
    </row>
    <row r="34" s="3" customFormat="1" ht="22" customHeight="1" spans="1:7">
      <c r="A34" s="20">
        <v>30</v>
      </c>
      <c r="B34" s="98" t="s">
        <v>1536</v>
      </c>
      <c r="C34" s="98" t="s">
        <v>1508</v>
      </c>
      <c r="D34" s="99">
        <v>3.31</v>
      </c>
      <c r="E34" s="20">
        <v>75</v>
      </c>
      <c r="F34" s="45">
        <f t="shared" si="0"/>
        <v>248.25</v>
      </c>
      <c r="G34" s="17"/>
    </row>
    <row r="35" s="3" customFormat="1" ht="22" customHeight="1" spans="1:7">
      <c r="A35" s="20">
        <v>31</v>
      </c>
      <c r="B35" s="98" t="s">
        <v>1537</v>
      </c>
      <c r="C35" s="98" t="s">
        <v>1508</v>
      </c>
      <c r="D35" s="98">
        <v>1.28</v>
      </c>
      <c r="E35" s="20">
        <v>75</v>
      </c>
      <c r="F35" s="45">
        <f t="shared" si="0"/>
        <v>96</v>
      </c>
      <c r="G35" s="17"/>
    </row>
    <row r="36" s="3" customFormat="1" ht="22" customHeight="1" spans="1:7">
      <c r="A36" s="20">
        <v>32</v>
      </c>
      <c r="B36" s="98" t="s">
        <v>1538</v>
      </c>
      <c r="C36" s="98" t="s">
        <v>1508</v>
      </c>
      <c r="D36" s="99">
        <v>4.53</v>
      </c>
      <c r="E36" s="20">
        <v>75</v>
      </c>
      <c r="F36" s="45">
        <f t="shared" si="0"/>
        <v>339.75</v>
      </c>
      <c r="G36" s="17"/>
    </row>
    <row r="37" s="3" customFormat="1" ht="22" customHeight="1" spans="1:7">
      <c r="A37" s="20">
        <v>33</v>
      </c>
      <c r="B37" s="98" t="s">
        <v>1539</v>
      </c>
      <c r="C37" s="98" t="s">
        <v>1508</v>
      </c>
      <c r="D37" s="98">
        <v>1.01</v>
      </c>
      <c r="E37" s="20">
        <v>75</v>
      </c>
      <c r="F37" s="45">
        <f t="shared" si="0"/>
        <v>75.75</v>
      </c>
      <c r="G37" s="17"/>
    </row>
    <row r="38" s="3" customFormat="1" ht="22" customHeight="1" spans="1:7">
      <c r="A38" s="20">
        <v>34</v>
      </c>
      <c r="B38" s="19" t="s">
        <v>1540</v>
      </c>
      <c r="C38" s="19" t="s">
        <v>1508</v>
      </c>
      <c r="D38" s="19">
        <v>6.57</v>
      </c>
      <c r="E38" s="20">
        <v>75</v>
      </c>
      <c r="F38" s="45">
        <f t="shared" si="0"/>
        <v>492.75</v>
      </c>
      <c r="G38" s="17"/>
    </row>
    <row r="39" s="3" customFormat="1" ht="22" customHeight="1" spans="1:7">
      <c r="A39" s="20">
        <v>35</v>
      </c>
      <c r="B39" s="98" t="s">
        <v>1541</v>
      </c>
      <c r="C39" s="98" t="s">
        <v>1508</v>
      </c>
      <c r="D39" s="98">
        <v>4.21</v>
      </c>
      <c r="E39" s="20">
        <v>75</v>
      </c>
      <c r="F39" s="45">
        <f t="shared" si="0"/>
        <v>315.75</v>
      </c>
      <c r="G39" s="17"/>
    </row>
    <row r="40" s="3" customFormat="1" ht="22" customHeight="1" spans="1:7">
      <c r="A40" s="20">
        <v>36</v>
      </c>
      <c r="B40" s="98" t="s">
        <v>1542</v>
      </c>
      <c r="C40" s="98" t="s">
        <v>1508</v>
      </c>
      <c r="D40" s="98">
        <v>1.55</v>
      </c>
      <c r="E40" s="20">
        <v>75</v>
      </c>
      <c r="F40" s="45">
        <f t="shared" si="0"/>
        <v>116.25</v>
      </c>
      <c r="G40" s="17"/>
    </row>
    <row r="41" s="3" customFormat="1" ht="22" customHeight="1" spans="1:7">
      <c r="A41" s="20">
        <v>37</v>
      </c>
      <c r="B41" s="98" t="s">
        <v>1543</v>
      </c>
      <c r="C41" s="98" t="s">
        <v>1508</v>
      </c>
      <c r="D41" s="98">
        <v>0.94</v>
      </c>
      <c r="E41" s="20">
        <v>75</v>
      </c>
      <c r="F41" s="45">
        <f t="shared" si="0"/>
        <v>70.5</v>
      </c>
      <c r="G41" s="17"/>
    </row>
    <row r="42" s="3" customFormat="1" ht="22" customHeight="1" spans="1:7">
      <c r="A42" s="20">
        <v>38</v>
      </c>
      <c r="B42" s="19" t="s">
        <v>1544</v>
      </c>
      <c r="C42" s="19" t="s">
        <v>1508</v>
      </c>
      <c r="D42" s="19">
        <v>2.94</v>
      </c>
      <c r="E42" s="20">
        <v>75</v>
      </c>
      <c r="F42" s="45">
        <f t="shared" si="0"/>
        <v>220.5</v>
      </c>
      <c r="G42" s="17"/>
    </row>
    <row r="43" s="3" customFormat="1" ht="22" customHeight="1" spans="1:7">
      <c r="A43" s="20">
        <v>39</v>
      </c>
      <c r="B43" s="98" t="s">
        <v>1545</v>
      </c>
      <c r="C43" s="98" t="s">
        <v>1508</v>
      </c>
      <c r="D43" s="98">
        <v>1.92</v>
      </c>
      <c r="E43" s="20">
        <v>75</v>
      </c>
      <c r="F43" s="45">
        <f t="shared" si="0"/>
        <v>144</v>
      </c>
      <c r="G43" s="17"/>
    </row>
    <row r="44" s="3" customFormat="1" ht="22" customHeight="1" spans="1:7">
      <c r="A44" s="20">
        <v>40</v>
      </c>
      <c r="B44" s="19" t="s">
        <v>1546</v>
      </c>
      <c r="C44" s="19" t="s">
        <v>1508</v>
      </c>
      <c r="D44" s="19">
        <v>2.89</v>
      </c>
      <c r="E44" s="20">
        <v>75</v>
      </c>
      <c r="F44" s="45">
        <f t="shared" si="0"/>
        <v>216.75</v>
      </c>
      <c r="G44" s="17"/>
    </row>
    <row r="45" s="3" customFormat="1" ht="22" customHeight="1" spans="1:7">
      <c r="A45" s="20">
        <v>41</v>
      </c>
      <c r="B45" s="98" t="s">
        <v>1547</v>
      </c>
      <c r="C45" s="98" t="s">
        <v>1508</v>
      </c>
      <c r="D45" s="99">
        <v>1.2</v>
      </c>
      <c r="E45" s="20">
        <v>75</v>
      </c>
      <c r="F45" s="45">
        <f t="shared" si="0"/>
        <v>90</v>
      </c>
      <c r="G45" s="17"/>
    </row>
    <row r="46" s="3" customFormat="1" ht="22" customHeight="1" spans="1:7">
      <c r="A46" s="20">
        <v>42</v>
      </c>
      <c r="B46" s="98" t="s">
        <v>1548</v>
      </c>
      <c r="C46" s="98" t="s">
        <v>1508</v>
      </c>
      <c r="D46" s="98">
        <v>0.93</v>
      </c>
      <c r="E46" s="20">
        <v>75</v>
      </c>
      <c r="F46" s="45">
        <f t="shared" si="0"/>
        <v>69.75</v>
      </c>
      <c r="G46" s="17"/>
    </row>
    <row r="47" s="3" customFormat="1" ht="22" customHeight="1" spans="1:7">
      <c r="A47" s="20">
        <v>43</v>
      </c>
      <c r="B47" s="19" t="s">
        <v>1549</v>
      </c>
      <c r="C47" s="19" t="s">
        <v>1508</v>
      </c>
      <c r="D47" s="19">
        <v>2.55</v>
      </c>
      <c r="E47" s="20">
        <v>75</v>
      </c>
      <c r="F47" s="45">
        <f t="shared" si="0"/>
        <v>191.25</v>
      </c>
      <c r="G47" s="17"/>
    </row>
    <row r="48" s="3" customFormat="1" ht="22" customHeight="1" spans="1:7">
      <c r="A48" s="20">
        <v>44</v>
      </c>
      <c r="B48" s="98" t="s">
        <v>1550</v>
      </c>
      <c r="C48" s="98" t="s">
        <v>1508</v>
      </c>
      <c r="D48" s="98">
        <v>3.78</v>
      </c>
      <c r="E48" s="20">
        <v>75</v>
      </c>
      <c r="F48" s="45">
        <f t="shared" si="0"/>
        <v>283.5</v>
      </c>
      <c r="G48" s="17"/>
    </row>
    <row r="49" s="3" customFormat="1" ht="22" customHeight="1" spans="1:7">
      <c r="A49" s="20">
        <v>45</v>
      </c>
      <c r="B49" s="98" t="s">
        <v>1551</v>
      </c>
      <c r="C49" s="98" t="s">
        <v>1508</v>
      </c>
      <c r="D49" s="98">
        <v>2.51</v>
      </c>
      <c r="E49" s="20">
        <v>75</v>
      </c>
      <c r="F49" s="45">
        <f t="shared" si="0"/>
        <v>188.25</v>
      </c>
      <c r="G49" s="17"/>
    </row>
    <row r="50" s="3" customFormat="1" ht="22" customHeight="1" spans="1:7">
      <c r="A50" s="20">
        <v>46</v>
      </c>
      <c r="B50" s="98" t="s">
        <v>1552</v>
      </c>
      <c r="C50" s="98" t="s">
        <v>1508</v>
      </c>
      <c r="D50" s="98">
        <v>1.62</v>
      </c>
      <c r="E50" s="20">
        <v>75</v>
      </c>
      <c r="F50" s="45">
        <f t="shared" si="0"/>
        <v>121.5</v>
      </c>
      <c r="G50" s="17"/>
    </row>
    <row r="51" s="3" customFormat="1" ht="22" customHeight="1" spans="1:7">
      <c r="A51" s="20">
        <v>47</v>
      </c>
      <c r="B51" s="98" t="s">
        <v>1553</v>
      </c>
      <c r="C51" s="98" t="s">
        <v>1508</v>
      </c>
      <c r="D51" s="98">
        <v>4.05</v>
      </c>
      <c r="E51" s="20">
        <v>75</v>
      </c>
      <c r="F51" s="45">
        <f t="shared" si="0"/>
        <v>303.75</v>
      </c>
      <c r="G51" s="17"/>
    </row>
    <row r="52" s="3" customFormat="1" ht="22" customHeight="1" spans="1:7">
      <c r="A52" s="20">
        <v>48</v>
      </c>
      <c r="B52" s="98" t="s">
        <v>1554</v>
      </c>
      <c r="C52" s="98" t="s">
        <v>1508</v>
      </c>
      <c r="D52" s="98">
        <v>2.9</v>
      </c>
      <c r="E52" s="20">
        <v>75</v>
      </c>
      <c r="F52" s="45">
        <f t="shared" si="0"/>
        <v>217.5</v>
      </c>
      <c r="G52" s="17"/>
    </row>
    <row r="53" s="3" customFormat="1" ht="22" customHeight="1" spans="1:7">
      <c r="A53" s="20">
        <v>49</v>
      </c>
      <c r="B53" s="98" t="s">
        <v>1555</v>
      </c>
      <c r="C53" s="98" t="s">
        <v>1508</v>
      </c>
      <c r="D53" s="98">
        <v>4.88</v>
      </c>
      <c r="E53" s="20">
        <v>75</v>
      </c>
      <c r="F53" s="45">
        <f t="shared" si="0"/>
        <v>366</v>
      </c>
      <c r="G53" s="17"/>
    </row>
    <row r="54" s="3" customFormat="1" ht="22" customHeight="1" spans="1:7">
      <c r="A54" s="20">
        <v>50</v>
      </c>
      <c r="B54" s="98" t="s">
        <v>1556</v>
      </c>
      <c r="C54" s="98" t="s">
        <v>1508</v>
      </c>
      <c r="D54" s="98">
        <v>1.61</v>
      </c>
      <c r="E54" s="20">
        <v>75</v>
      </c>
      <c r="F54" s="45">
        <f t="shared" si="0"/>
        <v>120.75</v>
      </c>
      <c r="G54" s="17"/>
    </row>
    <row r="55" s="3" customFormat="1" ht="22" customHeight="1" spans="1:7">
      <c r="A55" s="20">
        <v>51</v>
      </c>
      <c r="B55" s="98" t="s">
        <v>1557</v>
      </c>
      <c r="C55" s="98" t="s">
        <v>1508</v>
      </c>
      <c r="D55" s="98">
        <v>1.49</v>
      </c>
      <c r="E55" s="20">
        <v>75</v>
      </c>
      <c r="F55" s="45">
        <f t="shared" si="0"/>
        <v>111.75</v>
      </c>
      <c r="G55" s="17"/>
    </row>
    <row r="56" s="3" customFormat="1" ht="22" customHeight="1" spans="1:7">
      <c r="A56" s="20">
        <v>52</v>
      </c>
      <c r="B56" s="98" t="s">
        <v>1558</v>
      </c>
      <c r="C56" s="98" t="s">
        <v>1508</v>
      </c>
      <c r="D56" s="98">
        <v>1.65</v>
      </c>
      <c r="E56" s="20">
        <v>75</v>
      </c>
      <c r="F56" s="45">
        <f t="shared" si="0"/>
        <v>123.75</v>
      </c>
      <c r="G56" s="17"/>
    </row>
    <row r="57" s="3" customFormat="1" ht="22" customHeight="1" spans="1:7">
      <c r="A57" s="20">
        <v>53</v>
      </c>
      <c r="B57" s="98" t="s">
        <v>1559</v>
      </c>
      <c r="C57" s="98" t="s">
        <v>1508</v>
      </c>
      <c r="D57" s="98">
        <v>2.67</v>
      </c>
      <c r="E57" s="20">
        <v>75</v>
      </c>
      <c r="F57" s="45">
        <f t="shared" si="0"/>
        <v>200.25</v>
      </c>
      <c r="G57" s="17"/>
    </row>
    <row r="58" s="3" customFormat="1" ht="22" customHeight="1" spans="1:7">
      <c r="A58" s="20">
        <v>54</v>
      </c>
      <c r="B58" s="98" t="s">
        <v>1560</v>
      </c>
      <c r="C58" s="98" t="s">
        <v>1508</v>
      </c>
      <c r="D58" s="98">
        <v>2.51</v>
      </c>
      <c r="E58" s="20">
        <v>75</v>
      </c>
      <c r="F58" s="45">
        <f t="shared" si="0"/>
        <v>188.25</v>
      </c>
      <c r="G58" s="17"/>
    </row>
    <row r="59" s="3" customFormat="1" ht="22" customHeight="1" spans="1:7">
      <c r="A59" s="20">
        <v>55</v>
      </c>
      <c r="B59" s="98" t="s">
        <v>1561</v>
      </c>
      <c r="C59" s="98" t="s">
        <v>1508</v>
      </c>
      <c r="D59" s="98">
        <v>0.4</v>
      </c>
      <c r="E59" s="20">
        <v>75</v>
      </c>
      <c r="F59" s="45">
        <f t="shared" si="0"/>
        <v>30</v>
      </c>
      <c r="G59" s="17"/>
    </row>
    <row r="60" s="3" customFormat="1" ht="22" customHeight="1" spans="1:7">
      <c r="A60" s="20">
        <v>56</v>
      </c>
      <c r="B60" s="98" t="s">
        <v>1562</v>
      </c>
      <c r="C60" s="98" t="s">
        <v>1508</v>
      </c>
      <c r="D60" s="98">
        <v>2.03</v>
      </c>
      <c r="E60" s="20">
        <v>75</v>
      </c>
      <c r="F60" s="45">
        <f t="shared" si="0"/>
        <v>152.25</v>
      </c>
      <c r="G60" s="17"/>
    </row>
    <row r="61" s="3" customFormat="1" ht="22" customHeight="1" spans="1:7">
      <c r="A61" s="20">
        <v>57</v>
      </c>
      <c r="B61" s="98" t="s">
        <v>1563</v>
      </c>
      <c r="C61" s="98" t="s">
        <v>1508</v>
      </c>
      <c r="D61" s="98">
        <v>1</v>
      </c>
      <c r="E61" s="20">
        <v>75</v>
      </c>
      <c r="F61" s="45">
        <f t="shared" si="0"/>
        <v>75</v>
      </c>
      <c r="G61" s="17"/>
    </row>
    <row r="62" s="3" customFormat="1" ht="22" customHeight="1" spans="1:7">
      <c r="A62" s="20">
        <v>58</v>
      </c>
      <c r="B62" s="98" t="s">
        <v>1564</v>
      </c>
      <c r="C62" s="98" t="s">
        <v>1508</v>
      </c>
      <c r="D62" s="98">
        <v>1.42</v>
      </c>
      <c r="E62" s="20">
        <v>75</v>
      </c>
      <c r="F62" s="45">
        <f t="shared" si="0"/>
        <v>106.5</v>
      </c>
      <c r="G62" s="17"/>
    </row>
    <row r="63" s="3" customFormat="1" ht="22" customHeight="1" spans="1:7">
      <c r="A63" s="20">
        <v>59</v>
      </c>
      <c r="B63" s="98" t="s">
        <v>1565</v>
      </c>
      <c r="C63" s="98" t="s">
        <v>1566</v>
      </c>
      <c r="D63" s="98">
        <v>1.19</v>
      </c>
      <c r="E63" s="20">
        <v>75</v>
      </c>
      <c r="F63" s="45">
        <f t="shared" si="0"/>
        <v>89.25</v>
      </c>
      <c r="G63" s="17"/>
    </row>
    <row r="64" s="3" customFormat="1" ht="22" customHeight="1" spans="1:7">
      <c r="A64" s="20">
        <v>60</v>
      </c>
      <c r="B64" s="98" t="s">
        <v>1567</v>
      </c>
      <c r="C64" s="98" t="s">
        <v>1566</v>
      </c>
      <c r="D64" s="98">
        <v>1.02</v>
      </c>
      <c r="E64" s="20">
        <v>75</v>
      </c>
      <c r="F64" s="45">
        <f t="shared" si="0"/>
        <v>76.5</v>
      </c>
      <c r="G64" s="17"/>
    </row>
    <row r="65" s="3" customFormat="1" ht="22" customHeight="1" spans="1:7">
      <c r="A65" s="20">
        <v>61</v>
      </c>
      <c r="B65" s="98" t="s">
        <v>1568</v>
      </c>
      <c r="C65" s="98" t="s">
        <v>1566</v>
      </c>
      <c r="D65" s="98">
        <v>1.07</v>
      </c>
      <c r="E65" s="20">
        <v>75</v>
      </c>
      <c r="F65" s="45">
        <f t="shared" si="0"/>
        <v>80.25</v>
      </c>
      <c r="G65" s="17"/>
    </row>
    <row r="66" s="3" customFormat="1" ht="22" customHeight="1" spans="1:7">
      <c r="A66" s="20">
        <v>62</v>
      </c>
      <c r="B66" s="98" t="s">
        <v>1569</v>
      </c>
      <c r="C66" s="98" t="s">
        <v>1566</v>
      </c>
      <c r="D66" s="98">
        <v>0.97</v>
      </c>
      <c r="E66" s="20">
        <v>75</v>
      </c>
      <c r="F66" s="45">
        <f t="shared" si="0"/>
        <v>72.75</v>
      </c>
      <c r="G66" s="17"/>
    </row>
    <row r="67" s="3" customFormat="1" ht="22" customHeight="1" spans="1:7">
      <c r="A67" s="20">
        <v>63</v>
      </c>
      <c r="B67" s="98" t="s">
        <v>309</v>
      </c>
      <c r="C67" s="98" t="s">
        <v>1566</v>
      </c>
      <c r="D67" s="98">
        <v>1.37</v>
      </c>
      <c r="E67" s="20">
        <v>75</v>
      </c>
      <c r="F67" s="45">
        <f t="shared" si="0"/>
        <v>102.75</v>
      </c>
      <c r="G67" s="17"/>
    </row>
    <row r="68" s="3" customFormat="1" ht="22" customHeight="1" spans="1:7">
      <c r="A68" s="20">
        <v>64</v>
      </c>
      <c r="B68" s="98" t="s">
        <v>1570</v>
      </c>
      <c r="C68" s="98" t="s">
        <v>1566</v>
      </c>
      <c r="D68" s="98">
        <v>1.26</v>
      </c>
      <c r="E68" s="20">
        <v>75</v>
      </c>
      <c r="F68" s="45">
        <f t="shared" si="0"/>
        <v>94.5</v>
      </c>
      <c r="G68" s="17"/>
    </row>
    <row r="69" s="3" customFormat="1" ht="22" customHeight="1" spans="1:7">
      <c r="A69" s="20">
        <v>65</v>
      </c>
      <c r="B69" s="98" t="s">
        <v>1571</v>
      </c>
      <c r="C69" s="98" t="s">
        <v>1566</v>
      </c>
      <c r="D69" s="98">
        <v>2.58</v>
      </c>
      <c r="E69" s="20">
        <v>75</v>
      </c>
      <c r="F69" s="45">
        <f t="shared" ref="F69:F132" si="1">D69*E69</f>
        <v>193.5</v>
      </c>
      <c r="G69" s="17"/>
    </row>
    <row r="70" s="3" customFormat="1" ht="22" customHeight="1" spans="1:7">
      <c r="A70" s="20">
        <v>66</v>
      </c>
      <c r="B70" s="98" t="s">
        <v>1572</v>
      </c>
      <c r="C70" s="98" t="s">
        <v>1566</v>
      </c>
      <c r="D70" s="98">
        <v>2.31</v>
      </c>
      <c r="E70" s="20">
        <v>75</v>
      </c>
      <c r="F70" s="45">
        <f t="shared" si="1"/>
        <v>173.25</v>
      </c>
      <c r="G70" s="17"/>
    </row>
    <row r="71" s="3" customFormat="1" ht="22" customHeight="1" spans="1:7">
      <c r="A71" s="20">
        <v>67</v>
      </c>
      <c r="B71" s="98" t="s">
        <v>1573</v>
      </c>
      <c r="C71" s="98" t="s">
        <v>1566</v>
      </c>
      <c r="D71" s="98">
        <v>2.29</v>
      </c>
      <c r="E71" s="20">
        <v>75</v>
      </c>
      <c r="F71" s="45">
        <f t="shared" si="1"/>
        <v>171.75</v>
      </c>
      <c r="G71" s="17"/>
    </row>
    <row r="72" s="3" customFormat="1" ht="22" customHeight="1" spans="1:7">
      <c r="A72" s="20">
        <v>68</v>
      </c>
      <c r="B72" s="98" t="s">
        <v>1574</v>
      </c>
      <c r="C72" s="98" t="s">
        <v>1566</v>
      </c>
      <c r="D72" s="98">
        <v>1.17</v>
      </c>
      <c r="E72" s="20">
        <v>75</v>
      </c>
      <c r="F72" s="45">
        <f t="shared" si="1"/>
        <v>87.75</v>
      </c>
      <c r="G72" s="17"/>
    </row>
    <row r="73" s="3" customFormat="1" ht="22" customHeight="1" spans="1:7">
      <c r="A73" s="20">
        <v>69</v>
      </c>
      <c r="B73" s="98" t="s">
        <v>1575</v>
      </c>
      <c r="C73" s="98" t="s">
        <v>1566</v>
      </c>
      <c r="D73" s="98">
        <v>3.11</v>
      </c>
      <c r="E73" s="20">
        <v>75</v>
      </c>
      <c r="F73" s="45">
        <f t="shared" si="1"/>
        <v>233.25</v>
      </c>
      <c r="G73" s="17"/>
    </row>
    <row r="74" s="3" customFormat="1" ht="22" customHeight="1" spans="1:7">
      <c r="A74" s="20">
        <v>70</v>
      </c>
      <c r="B74" s="98" t="s">
        <v>1576</v>
      </c>
      <c r="C74" s="98" t="s">
        <v>1566</v>
      </c>
      <c r="D74" s="98">
        <v>1.31</v>
      </c>
      <c r="E74" s="20">
        <v>75</v>
      </c>
      <c r="F74" s="45">
        <f t="shared" si="1"/>
        <v>98.25</v>
      </c>
      <c r="G74" s="17"/>
    </row>
    <row r="75" s="3" customFormat="1" ht="22" customHeight="1" spans="1:7">
      <c r="A75" s="20">
        <v>71</v>
      </c>
      <c r="B75" s="98" t="s">
        <v>1577</v>
      </c>
      <c r="C75" s="98" t="s">
        <v>1566</v>
      </c>
      <c r="D75" s="98">
        <v>0.4</v>
      </c>
      <c r="E75" s="20">
        <v>75</v>
      </c>
      <c r="F75" s="45">
        <f t="shared" si="1"/>
        <v>30</v>
      </c>
      <c r="G75" s="17"/>
    </row>
    <row r="76" s="3" customFormat="1" ht="22" customHeight="1" spans="1:7">
      <c r="A76" s="20">
        <v>72</v>
      </c>
      <c r="B76" s="98" t="s">
        <v>1578</v>
      </c>
      <c r="C76" s="98" t="s">
        <v>1566</v>
      </c>
      <c r="D76" s="98">
        <v>1.85</v>
      </c>
      <c r="E76" s="20">
        <v>75</v>
      </c>
      <c r="F76" s="45">
        <f t="shared" si="1"/>
        <v>138.75</v>
      </c>
      <c r="G76" s="17"/>
    </row>
    <row r="77" s="3" customFormat="1" ht="22" customHeight="1" spans="1:7">
      <c r="A77" s="20">
        <v>73</v>
      </c>
      <c r="B77" s="98" t="s">
        <v>1579</v>
      </c>
      <c r="C77" s="98" t="s">
        <v>1566</v>
      </c>
      <c r="D77" s="98">
        <v>1.52</v>
      </c>
      <c r="E77" s="20">
        <v>75</v>
      </c>
      <c r="F77" s="45">
        <f t="shared" si="1"/>
        <v>114</v>
      </c>
      <c r="G77" s="17"/>
    </row>
    <row r="78" s="3" customFormat="1" ht="22" customHeight="1" spans="1:7">
      <c r="A78" s="20">
        <v>74</v>
      </c>
      <c r="B78" s="98" t="s">
        <v>1580</v>
      </c>
      <c r="C78" s="98" t="s">
        <v>1566</v>
      </c>
      <c r="D78" s="98">
        <v>1.02</v>
      </c>
      <c r="E78" s="20">
        <v>75</v>
      </c>
      <c r="F78" s="45">
        <f t="shared" si="1"/>
        <v>76.5</v>
      </c>
      <c r="G78" s="17"/>
    </row>
    <row r="79" s="3" customFormat="1" ht="22" customHeight="1" spans="1:7">
      <c r="A79" s="20">
        <v>75</v>
      </c>
      <c r="B79" s="98" t="s">
        <v>1581</v>
      </c>
      <c r="C79" s="98" t="s">
        <v>1566</v>
      </c>
      <c r="D79" s="98">
        <v>2.1</v>
      </c>
      <c r="E79" s="20">
        <v>75</v>
      </c>
      <c r="F79" s="45">
        <f t="shared" si="1"/>
        <v>157.5</v>
      </c>
      <c r="G79" s="17"/>
    </row>
    <row r="80" s="3" customFormat="1" ht="22" customHeight="1" spans="1:7">
      <c r="A80" s="20">
        <v>76</v>
      </c>
      <c r="B80" s="98" t="s">
        <v>1582</v>
      </c>
      <c r="C80" s="98" t="s">
        <v>1566</v>
      </c>
      <c r="D80" s="98">
        <v>1.04</v>
      </c>
      <c r="E80" s="20">
        <v>75</v>
      </c>
      <c r="F80" s="45">
        <f t="shared" si="1"/>
        <v>78</v>
      </c>
      <c r="G80" s="17"/>
    </row>
    <row r="81" s="3" customFormat="1" ht="22" customHeight="1" spans="1:7">
      <c r="A81" s="20">
        <v>77</v>
      </c>
      <c r="B81" s="98" t="s">
        <v>1583</v>
      </c>
      <c r="C81" s="98" t="s">
        <v>1584</v>
      </c>
      <c r="D81" s="98">
        <v>1.9</v>
      </c>
      <c r="E81" s="20">
        <v>75</v>
      </c>
      <c r="F81" s="45">
        <f t="shared" si="1"/>
        <v>142.5</v>
      </c>
      <c r="G81" s="17"/>
    </row>
    <row r="82" s="3" customFormat="1" ht="22" customHeight="1" spans="1:7">
      <c r="A82" s="20">
        <v>78</v>
      </c>
      <c r="B82" s="98" t="s">
        <v>1585</v>
      </c>
      <c r="C82" s="98" t="s">
        <v>1584</v>
      </c>
      <c r="D82" s="98">
        <v>2.6</v>
      </c>
      <c r="E82" s="20">
        <v>75</v>
      </c>
      <c r="F82" s="45">
        <f t="shared" si="1"/>
        <v>195</v>
      </c>
      <c r="G82" s="17"/>
    </row>
    <row r="83" s="3" customFormat="1" ht="22" customHeight="1" spans="1:7">
      <c r="A83" s="20">
        <v>79</v>
      </c>
      <c r="B83" s="98" t="s">
        <v>1586</v>
      </c>
      <c r="C83" s="98" t="s">
        <v>1584</v>
      </c>
      <c r="D83" s="98">
        <v>1</v>
      </c>
      <c r="E83" s="20">
        <v>75</v>
      </c>
      <c r="F83" s="45">
        <f t="shared" si="1"/>
        <v>75</v>
      </c>
      <c r="G83" s="17"/>
    </row>
    <row r="84" s="3" customFormat="1" ht="22" customHeight="1" spans="1:7">
      <c r="A84" s="20">
        <v>80</v>
      </c>
      <c r="B84" s="98" t="s">
        <v>1587</v>
      </c>
      <c r="C84" s="98" t="s">
        <v>1584</v>
      </c>
      <c r="D84" s="98">
        <v>2.96</v>
      </c>
      <c r="E84" s="20">
        <v>75</v>
      </c>
      <c r="F84" s="45">
        <f t="shared" si="1"/>
        <v>222</v>
      </c>
      <c r="G84" s="17"/>
    </row>
    <row r="85" s="3" customFormat="1" ht="22" customHeight="1" spans="1:7">
      <c r="A85" s="20">
        <v>81</v>
      </c>
      <c r="B85" s="98" t="s">
        <v>1588</v>
      </c>
      <c r="C85" s="98" t="s">
        <v>1584</v>
      </c>
      <c r="D85" s="98">
        <v>3.45</v>
      </c>
      <c r="E85" s="20">
        <v>75</v>
      </c>
      <c r="F85" s="45">
        <f t="shared" si="1"/>
        <v>258.75</v>
      </c>
      <c r="G85" s="17"/>
    </row>
    <row r="86" s="3" customFormat="1" ht="22" customHeight="1" spans="1:7">
      <c r="A86" s="20">
        <v>82</v>
      </c>
      <c r="B86" s="98" t="s">
        <v>1589</v>
      </c>
      <c r="C86" s="98" t="s">
        <v>1584</v>
      </c>
      <c r="D86" s="98">
        <v>2.19</v>
      </c>
      <c r="E86" s="20">
        <v>75</v>
      </c>
      <c r="F86" s="45">
        <f t="shared" si="1"/>
        <v>164.25</v>
      </c>
      <c r="G86" s="17"/>
    </row>
    <row r="87" s="3" customFormat="1" ht="22" customHeight="1" spans="1:7">
      <c r="A87" s="20">
        <v>83</v>
      </c>
      <c r="B87" s="98" t="s">
        <v>1590</v>
      </c>
      <c r="C87" s="98" t="s">
        <v>1584</v>
      </c>
      <c r="D87" s="98">
        <v>0.36</v>
      </c>
      <c r="E87" s="20">
        <v>75</v>
      </c>
      <c r="F87" s="45">
        <f t="shared" si="1"/>
        <v>27</v>
      </c>
      <c r="G87" s="17"/>
    </row>
    <row r="88" s="3" customFormat="1" ht="22" customHeight="1" spans="1:7">
      <c r="A88" s="20">
        <v>84</v>
      </c>
      <c r="B88" s="98" t="s">
        <v>1591</v>
      </c>
      <c r="C88" s="98" t="s">
        <v>1584</v>
      </c>
      <c r="D88" s="98">
        <v>2.6</v>
      </c>
      <c r="E88" s="20">
        <v>75</v>
      </c>
      <c r="F88" s="45">
        <f t="shared" si="1"/>
        <v>195</v>
      </c>
      <c r="G88" s="17"/>
    </row>
    <row r="89" s="3" customFormat="1" ht="22" customHeight="1" spans="1:7">
      <c r="A89" s="20">
        <v>85</v>
      </c>
      <c r="B89" s="98" t="s">
        <v>1592</v>
      </c>
      <c r="C89" s="98" t="s">
        <v>1584</v>
      </c>
      <c r="D89" s="98">
        <v>4.09</v>
      </c>
      <c r="E89" s="20">
        <v>75</v>
      </c>
      <c r="F89" s="45">
        <f t="shared" si="1"/>
        <v>306.75</v>
      </c>
      <c r="G89" s="17"/>
    </row>
    <row r="90" s="3" customFormat="1" ht="22" customHeight="1" spans="1:7">
      <c r="A90" s="20">
        <v>86</v>
      </c>
      <c r="B90" s="98" t="s">
        <v>1593</v>
      </c>
      <c r="C90" s="98" t="s">
        <v>1584</v>
      </c>
      <c r="D90" s="98">
        <v>2.9</v>
      </c>
      <c r="E90" s="20">
        <v>75</v>
      </c>
      <c r="F90" s="45">
        <f t="shared" si="1"/>
        <v>217.5</v>
      </c>
      <c r="G90" s="17"/>
    </row>
    <row r="91" s="3" customFormat="1" ht="22" customHeight="1" spans="1:7">
      <c r="A91" s="20">
        <v>87</v>
      </c>
      <c r="B91" s="98" t="s">
        <v>1594</v>
      </c>
      <c r="C91" s="98" t="s">
        <v>1584</v>
      </c>
      <c r="D91" s="98">
        <v>1.52</v>
      </c>
      <c r="E91" s="20">
        <v>75</v>
      </c>
      <c r="F91" s="45">
        <f t="shared" si="1"/>
        <v>114</v>
      </c>
      <c r="G91" s="17"/>
    </row>
    <row r="92" s="3" customFormat="1" ht="22" customHeight="1" spans="1:7">
      <c r="A92" s="20">
        <v>88</v>
      </c>
      <c r="B92" s="98" t="s">
        <v>1595</v>
      </c>
      <c r="C92" s="98" t="s">
        <v>1584</v>
      </c>
      <c r="D92" s="98">
        <v>5.03</v>
      </c>
      <c r="E92" s="20">
        <v>75</v>
      </c>
      <c r="F92" s="45">
        <f t="shared" si="1"/>
        <v>377.25</v>
      </c>
      <c r="G92" s="17"/>
    </row>
    <row r="93" s="3" customFormat="1" ht="22" customHeight="1" spans="1:7">
      <c r="A93" s="20">
        <v>89</v>
      </c>
      <c r="B93" s="98" t="s">
        <v>1596</v>
      </c>
      <c r="C93" s="98" t="s">
        <v>1584</v>
      </c>
      <c r="D93" s="98">
        <v>6.73</v>
      </c>
      <c r="E93" s="20">
        <v>75</v>
      </c>
      <c r="F93" s="45">
        <f t="shared" si="1"/>
        <v>504.75</v>
      </c>
      <c r="G93" s="17"/>
    </row>
    <row r="94" s="3" customFormat="1" ht="22" customHeight="1" spans="1:7">
      <c r="A94" s="20">
        <v>90</v>
      </c>
      <c r="B94" s="98" t="s">
        <v>1597</v>
      </c>
      <c r="C94" s="98" t="s">
        <v>1584</v>
      </c>
      <c r="D94" s="98">
        <v>1.3</v>
      </c>
      <c r="E94" s="20">
        <v>75</v>
      </c>
      <c r="F94" s="45">
        <f t="shared" si="1"/>
        <v>97.5</v>
      </c>
      <c r="G94" s="17"/>
    </row>
    <row r="95" s="3" customFormat="1" ht="22" customHeight="1" spans="1:7">
      <c r="A95" s="20">
        <v>91</v>
      </c>
      <c r="B95" s="19" t="s">
        <v>1598</v>
      </c>
      <c r="C95" s="19" t="s">
        <v>1584</v>
      </c>
      <c r="D95" s="19">
        <v>6.25</v>
      </c>
      <c r="E95" s="20">
        <v>75</v>
      </c>
      <c r="F95" s="45">
        <f t="shared" si="1"/>
        <v>468.75</v>
      </c>
      <c r="G95" s="17"/>
    </row>
    <row r="96" s="3" customFormat="1" ht="22" customHeight="1" spans="1:7">
      <c r="A96" s="20">
        <v>92</v>
      </c>
      <c r="B96" s="98" t="s">
        <v>1599</v>
      </c>
      <c r="C96" s="98" t="s">
        <v>1584</v>
      </c>
      <c r="D96" s="98">
        <v>0.5</v>
      </c>
      <c r="E96" s="20">
        <v>75</v>
      </c>
      <c r="F96" s="45">
        <f t="shared" si="1"/>
        <v>37.5</v>
      </c>
      <c r="G96" s="17"/>
    </row>
    <row r="97" s="3" customFormat="1" ht="22" customHeight="1" spans="1:7">
      <c r="A97" s="20">
        <v>93</v>
      </c>
      <c r="B97" s="98" t="s">
        <v>108</v>
      </c>
      <c r="C97" s="98" t="s">
        <v>1584</v>
      </c>
      <c r="D97" s="98">
        <v>0.67</v>
      </c>
      <c r="E97" s="20">
        <v>75</v>
      </c>
      <c r="F97" s="45">
        <f t="shared" si="1"/>
        <v>50.25</v>
      </c>
      <c r="G97" s="17"/>
    </row>
    <row r="98" s="3" customFormat="1" ht="22" customHeight="1" spans="1:7">
      <c r="A98" s="20">
        <v>94</v>
      </c>
      <c r="B98" s="124" t="s">
        <v>1600</v>
      </c>
      <c r="C98" s="125" t="s">
        <v>1584</v>
      </c>
      <c r="D98" s="125">
        <v>4.16</v>
      </c>
      <c r="E98" s="20">
        <v>75</v>
      </c>
      <c r="F98" s="45">
        <f t="shared" si="1"/>
        <v>312</v>
      </c>
      <c r="G98" s="17"/>
    </row>
    <row r="99" s="3" customFormat="1" ht="22" customHeight="1" spans="1:7">
      <c r="A99" s="20">
        <v>95</v>
      </c>
      <c r="B99" s="98" t="s">
        <v>1601</v>
      </c>
      <c r="C99" s="98" t="s">
        <v>1584</v>
      </c>
      <c r="D99" s="98">
        <v>2.55</v>
      </c>
      <c r="E99" s="20">
        <v>75</v>
      </c>
      <c r="F99" s="45">
        <f t="shared" si="1"/>
        <v>191.25</v>
      </c>
      <c r="G99" s="17"/>
    </row>
    <row r="100" s="3" customFormat="1" ht="22" customHeight="1" spans="1:7">
      <c r="A100" s="20">
        <v>96</v>
      </c>
      <c r="B100" s="98" t="s">
        <v>1602</v>
      </c>
      <c r="C100" s="98" t="s">
        <v>1584</v>
      </c>
      <c r="D100" s="98">
        <v>2.12</v>
      </c>
      <c r="E100" s="20">
        <v>75</v>
      </c>
      <c r="F100" s="45">
        <f t="shared" si="1"/>
        <v>159</v>
      </c>
      <c r="G100" s="17"/>
    </row>
    <row r="101" s="3" customFormat="1" ht="22" customHeight="1" spans="1:7">
      <c r="A101" s="20">
        <v>97</v>
      </c>
      <c r="B101" s="98" t="s">
        <v>1603</v>
      </c>
      <c r="C101" s="98" t="s">
        <v>1584</v>
      </c>
      <c r="D101" s="98">
        <v>0.8</v>
      </c>
      <c r="E101" s="20">
        <v>75</v>
      </c>
      <c r="F101" s="45">
        <f t="shared" si="1"/>
        <v>60</v>
      </c>
      <c r="G101" s="17"/>
    </row>
    <row r="102" s="3" customFormat="1" ht="22" customHeight="1" spans="1:7">
      <c r="A102" s="20">
        <v>98</v>
      </c>
      <c r="B102" s="98" t="s">
        <v>1604</v>
      </c>
      <c r="C102" s="98" t="s">
        <v>1584</v>
      </c>
      <c r="D102" s="98">
        <v>3.17</v>
      </c>
      <c r="E102" s="20">
        <v>75</v>
      </c>
      <c r="F102" s="45">
        <f t="shared" si="1"/>
        <v>237.75</v>
      </c>
      <c r="G102" s="17"/>
    </row>
    <row r="103" s="3" customFormat="1" ht="22" customHeight="1" spans="1:7">
      <c r="A103" s="20">
        <v>99</v>
      </c>
      <c r="B103" s="98" t="s">
        <v>1605</v>
      </c>
      <c r="C103" s="98" t="s">
        <v>1584</v>
      </c>
      <c r="D103" s="99">
        <v>3.5</v>
      </c>
      <c r="E103" s="20">
        <v>75</v>
      </c>
      <c r="F103" s="45">
        <f t="shared" si="1"/>
        <v>262.5</v>
      </c>
      <c r="G103" s="17"/>
    </row>
    <row r="104" s="3" customFormat="1" ht="22" customHeight="1" spans="1:7">
      <c r="A104" s="20">
        <v>100</v>
      </c>
      <c r="B104" s="98" t="s">
        <v>1606</v>
      </c>
      <c r="C104" s="98" t="s">
        <v>1584</v>
      </c>
      <c r="D104" s="98">
        <v>0.94</v>
      </c>
      <c r="E104" s="20">
        <v>75</v>
      </c>
      <c r="F104" s="45">
        <f t="shared" si="1"/>
        <v>70.5</v>
      </c>
      <c r="G104" s="17"/>
    </row>
    <row r="105" s="3" customFormat="1" ht="22" customHeight="1" spans="1:7">
      <c r="A105" s="20">
        <v>101</v>
      </c>
      <c r="B105" s="98" t="s">
        <v>1607</v>
      </c>
      <c r="C105" s="98" t="s">
        <v>1584</v>
      </c>
      <c r="D105" s="98">
        <v>3.1</v>
      </c>
      <c r="E105" s="20">
        <v>75</v>
      </c>
      <c r="F105" s="45">
        <f t="shared" si="1"/>
        <v>232.5</v>
      </c>
      <c r="G105" s="17"/>
    </row>
    <row r="106" s="3" customFormat="1" ht="22" customHeight="1" spans="1:7">
      <c r="A106" s="20">
        <v>102</v>
      </c>
      <c r="B106" s="98" t="s">
        <v>1608</v>
      </c>
      <c r="C106" s="98" t="s">
        <v>1584</v>
      </c>
      <c r="D106" s="98">
        <v>1.33</v>
      </c>
      <c r="E106" s="20">
        <v>75</v>
      </c>
      <c r="F106" s="45">
        <f t="shared" si="1"/>
        <v>99.75</v>
      </c>
      <c r="G106" s="17"/>
    </row>
    <row r="107" s="3" customFormat="1" ht="22" customHeight="1" spans="1:7">
      <c r="A107" s="20">
        <v>103</v>
      </c>
      <c r="B107" s="98" t="s">
        <v>1609</v>
      </c>
      <c r="C107" s="98" t="s">
        <v>1584</v>
      </c>
      <c r="D107" s="98">
        <v>4.93</v>
      </c>
      <c r="E107" s="20">
        <v>75</v>
      </c>
      <c r="F107" s="45">
        <f t="shared" si="1"/>
        <v>369.75</v>
      </c>
      <c r="G107" s="17"/>
    </row>
    <row r="108" s="3" customFormat="1" ht="22" customHeight="1" spans="1:7">
      <c r="A108" s="20">
        <v>104</v>
      </c>
      <c r="B108" s="98" t="s">
        <v>1610</v>
      </c>
      <c r="C108" s="98" t="s">
        <v>1584</v>
      </c>
      <c r="D108" s="98">
        <v>1.23</v>
      </c>
      <c r="E108" s="20">
        <v>75</v>
      </c>
      <c r="F108" s="45">
        <f t="shared" si="1"/>
        <v>92.25</v>
      </c>
      <c r="G108" s="17"/>
    </row>
    <row r="109" s="3" customFormat="1" ht="22" customHeight="1" spans="1:7">
      <c r="A109" s="20">
        <v>105</v>
      </c>
      <c r="B109" s="98" t="s">
        <v>1611</v>
      </c>
      <c r="C109" s="98" t="s">
        <v>1584</v>
      </c>
      <c r="D109" s="98">
        <v>1.34</v>
      </c>
      <c r="E109" s="20">
        <v>75</v>
      </c>
      <c r="F109" s="45">
        <f t="shared" si="1"/>
        <v>100.5</v>
      </c>
      <c r="G109" s="17"/>
    </row>
    <row r="110" s="3" customFormat="1" ht="22" customHeight="1" spans="1:7">
      <c r="A110" s="20">
        <v>106</v>
      </c>
      <c r="B110" s="98" t="s">
        <v>1612</v>
      </c>
      <c r="C110" s="98" t="s">
        <v>1584</v>
      </c>
      <c r="D110" s="98">
        <v>2.12</v>
      </c>
      <c r="E110" s="20">
        <v>75</v>
      </c>
      <c r="F110" s="45">
        <f t="shared" si="1"/>
        <v>159</v>
      </c>
      <c r="G110" s="17"/>
    </row>
    <row r="111" s="3" customFormat="1" ht="22" customHeight="1" spans="1:7">
      <c r="A111" s="20">
        <v>107</v>
      </c>
      <c r="B111" s="98" t="s">
        <v>1613</v>
      </c>
      <c r="C111" s="98" t="s">
        <v>1584</v>
      </c>
      <c r="D111" s="98">
        <v>1.38</v>
      </c>
      <c r="E111" s="20">
        <v>75</v>
      </c>
      <c r="F111" s="45">
        <f t="shared" si="1"/>
        <v>103.5</v>
      </c>
      <c r="G111" s="17"/>
    </row>
    <row r="112" s="3" customFormat="1" ht="22" customHeight="1" spans="1:7">
      <c r="A112" s="20">
        <v>108</v>
      </c>
      <c r="B112" s="98" t="s">
        <v>1614</v>
      </c>
      <c r="C112" s="98" t="s">
        <v>1584</v>
      </c>
      <c r="D112" s="98">
        <v>0.46</v>
      </c>
      <c r="E112" s="20">
        <v>75</v>
      </c>
      <c r="F112" s="45">
        <f t="shared" si="1"/>
        <v>34.5</v>
      </c>
      <c r="G112" s="17"/>
    </row>
    <row r="113" s="3" customFormat="1" ht="22" customHeight="1" spans="1:7">
      <c r="A113" s="20">
        <v>109</v>
      </c>
      <c r="B113" s="98" t="s">
        <v>1615</v>
      </c>
      <c r="C113" s="98" t="s">
        <v>1584</v>
      </c>
      <c r="D113" s="98">
        <v>5.47</v>
      </c>
      <c r="E113" s="20">
        <v>75</v>
      </c>
      <c r="F113" s="45">
        <f t="shared" si="1"/>
        <v>410.25</v>
      </c>
      <c r="G113" s="17"/>
    </row>
    <row r="114" s="3" customFormat="1" ht="22" customHeight="1" spans="1:7">
      <c r="A114" s="20">
        <v>110</v>
      </c>
      <c r="B114" s="98" t="s">
        <v>1616</v>
      </c>
      <c r="C114" s="98" t="s">
        <v>1584</v>
      </c>
      <c r="D114" s="98">
        <v>4.5</v>
      </c>
      <c r="E114" s="20">
        <v>75</v>
      </c>
      <c r="F114" s="45">
        <f t="shared" si="1"/>
        <v>337.5</v>
      </c>
      <c r="G114" s="17"/>
    </row>
    <row r="115" s="3" customFormat="1" ht="22" customHeight="1" spans="1:7">
      <c r="A115" s="20">
        <v>111</v>
      </c>
      <c r="B115" s="98" t="s">
        <v>1617</v>
      </c>
      <c r="C115" s="98" t="s">
        <v>1584</v>
      </c>
      <c r="D115" s="98">
        <v>0.5</v>
      </c>
      <c r="E115" s="20">
        <v>75</v>
      </c>
      <c r="F115" s="45">
        <f t="shared" si="1"/>
        <v>37.5</v>
      </c>
      <c r="G115" s="17"/>
    </row>
    <row r="116" s="3" customFormat="1" ht="22" customHeight="1" spans="1:7">
      <c r="A116" s="20">
        <v>112</v>
      </c>
      <c r="B116" s="98" t="s">
        <v>1618</v>
      </c>
      <c r="C116" s="98" t="s">
        <v>1584</v>
      </c>
      <c r="D116" s="98">
        <v>0.4</v>
      </c>
      <c r="E116" s="20">
        <v>75</v>
      </c>
      <c r="F116" s="45">
        <f t="shared" si="1"/>
        <v>30</v>
      </c>
      <c r="G116" s="17"/>
    </row>
    <row r="117" s="3" customFormat="1" ht="22" customHeight="1" spans="1:7">
      <c r="A117" s="20">
        <v>113</v>
      </c>
      <c r="B117" s="98" t="s">
        <v>1619</v>
      </c>
      <c r="C117" s="98" t="s">
        <v>1584</v>
      </c>
      <c r="D117" s="98">
        <v>0.6</v>
      </c>
      <c r="E117" s="20">
        <v>75</v>
      </c>
      <c r="F117" s="45">
        <f t="shared" si="1"/>
        <v>45</v>
      </c>
      <c r="G117" s="17"/>
    </row>
    <row r="118" s="3" customFormat="1" ht="22" customHeight="1" spans="1:7">
      <c r="A118" s="20">
        <v>114</v>
      </c>
      <c r="B118" s="98" t="s">
        <v>1620</v>
      </c>
      <c r="C118" s="98" t="s">
        <v>1584</v>
      </c>
      <c r="D118" s="98">
        <v>4.65</v>
      </c>
      <c r="E118" s="20">
        <v>75</v>
      </c>
      <c r="F118" s="45">
        <f t="shared" si="1"/>
        <v>348.75</v>
      </c>
      <c r="G118" s="17"/>
    </row>
    <row r="119" s="3" customFormat="1" ht="22" customHeight="1" spans="1:7">
      <c r="A119" s="20">
        <v>115</v>
      </c>
      <c r="B119" s="98" t="s">
        <v>1621</v>
      </c>
      <c r="C119" s="98" t="s">
        <v>1584</v>
      </c>
      <c r="D119" s="98">
        <v>2.49</v>
      </c>
      <c r="E119" s="20">
        <v>75</v>
      </c>
      <c r="F119" s="45">
        <f t="shared" si="1"/>
        <v>186.75</v>
      </c>
      <c r="G119" s="17"/>
    </row>
    <row r="120" s="3" customFormat="1" ht="22" customHeight="1" spans="1:7">
      <c r="A120" s="20">
        <v>116</v>
      </c>
      <c r="B120" s="98" t="s">
        <v>1622</v>
      </c>
      <c r="C120" s="98" t="s">
        <v>1584</v>
      </c>
      <c r="D120" s="98">
        <v>1</v>
      </c>
      <c r="E120" s="20">
        <v>75</v>
      </c>
      <c r="F120" s="45">
        <f t="shared" si="1"/>
        <v>75</v>
      </c>
      <c r="G120" s="17"/>
    </row>
    <row r="121" s="3" customFormat="1" ht="22" customHeight="1" spans="1:7">
      <c r="A121" s="20">
        <v>117</v>
      </c>
      <c r="B121" s="98" t="s">
        <v>1623</v>
      </c>
      <c r="C121" s="98" t="s">
        <v>1584</v>
      </c>
      <c r="D121" s="98">
        <v>1</v>
      </c>
      <c r="E121" s="20">
        <v>75</v>
      </c>
      <c r="F121" s="45">
        <f t="shared" si="1"/>
        <v>75</v>
      </c>
      <c r="G121" s="17"/>
    </row>
    <row r="122" s="3" customFormat="1" ht="22" customHeight="1" spans="1:7">
      <c r="A122" s="20">
        <v>118</v>
      </c>
      <c r="B122" s="98" t="s">
        <v>1624</v>
      </c>
      <c r="C122" s="98" t="s">
        <v>1584</v>
      </c>
      <c r="D122" s="125">
        <v>3</v>
      </c>
      <c r="E122" s="20">
        <v>75</v>
      </c>
      <c r="F122" s="45">
        <f t="shared" si="1"/>
        <v>225</v>
      </c>
      <c r="G122" s="17"/>
    </row>
    <row r="123" s="3" customFormat="1" ht="22" customHeight="1" spans="1:7">
      <c r="A123" s="20">
        <v>119</v>
      </c>
      <c r="B123" s="98" t="s">
        <v>1625</v>
      </c>
      <c r="C123" s="98" t="s">
        <v>1584</v>
      </c>
      <c r="D123" s="98">
        <v>3.83</v>
      </c>
      <c r="E123" s="20">
        <v>75</v>
      </c>
      <c r="F123" s="45">
        <f t="shared" si="1"/>
        <v>287.25</v>
      </c>
      <c r="G123" s="17"/>
    </row>
    <row r="124" s="3" customFormat="1" ht="22" customHeight="1" spans="1:7">
      <c r="A124" s="20">
        <v>120</v>
      </c>
      <c r="B124" s="98" t="s">
        <v>1626</v>
      </c>
      <c r="C124" s="98" t="s">
        <v>1584</v>
      </c>
      <c r="D124" s="98">
        <v>1.8</v>
      </c>
      <c r="E124" s="20">
        <v>75</v>
      </c>
      <c r="F124" s="45">
        <f t="shared" si="1"/>
        <v>135</v>
      </c>
      <c r="G124" s="17"/>
    </row>
    <row r="125" s="3" customFormat="1" ht="22" customHeight="1" spans="1:7">
      <c r="A125" s="20">
        <v>121</v>
      </c>
      <c r="B125" s="98" t="s">
        <v>1627</v>
      </c>
      <c r="C125" s="98" t="s">
        <v>1584</v>
      </c>
      <c r="D125" s="98">
        <v>0.81</v>
      </c>
      <c r="E125" s="20">
        <v>75</v>
      </c>
      <c r="F125" s="45">
        <f t="shared" si="1"/>
        <v>60.75</v>
      </c>
      <c r="G125" s="17"/>
    </row>
    <row r="126" s="3" customFormat="1" ht="22" customHeight="1" spans="1:7">
      <c r="A126" s="20">
        <v>122</v>
      </c>
      <c r="B126" s="98" t="s">
        <v>1628</v>
      </c>
      <c r="C126" s="98" t="s">
        <v>1584</v>
      </c>
      <c r="D126" s="98">
        <v>3.59</v>
      </c>
      <c r="E126" s="20">
        <v>75</v>
      </c>
      <c r="F126" s="45">
        <f t="shared" si="1"/>
        <v>269.25</v>
      </c>
      <c r="G126" s="17"/>
    </row>
    <row r="127" s="3" customFormat="1" ht="22" customHeight="1" spans="1:7">
      <c r="A127" s="20">
        <v>123</v>
      </c>
      <c r="B127" s="98" t="s">
        <v>1629</v>
      </c>
      <c r="C127" s="98" t="s">
        <v>1584</v>
      </c>
      <c r="D127" s="125">
        <v>3.64</v>
      </c>
      <c r="E127" s="20">
        <v>75</v>
      </c>
      <c r="F127" s="45">
        <f t="shared" si="1"/>
        <v>273</v>
      </c>
      <c r="G127" s="17"/>
    </row>
    <row r="128" s="3" customFormat="1" ht="22" customHeight="1" spans="1:7">
      <c r="A128" s="20">
        <v>124</v>
      </c>
      <c r="B128" s="98" t="s">
        <v>1630</v>
      </c>
      <c r="C128" s="98" t="s">
        <v>1584</v>
      </c>
      <c r="D128" s="19">
        <v>2.34</v>
      </c>
      <c r="E128" s="20">
        <v>75</v>
      </c>
      <c r="F128" s="45">
        <f t="shared" si="1"/>
        <v>175.5</v>
      </c>
      <c r="G128" s="17"/>
    </row>
    <row r="129" s="3" customFormat="1" ht="22" customHeight="1" spans="1:7">
      <c r="A129" s="20">
        <v>125</v>
      </c>
      <c r="B129" s="98" t="s">
        <v>1631</v>
      </c>
      <c r="C129" s="98" t="s">
        <v>1584</v>
      </c>
      <c r="D129" s="98">
        <v>1</v>
      </c>
      <c r="E129" s="20">
        <v>75</v>
      </c>
      <c r="F129" s="45">
        <f t="shared" si="1"/>
        <v>75</v>
      </c>
      <c r="G129" s="17"/>
    </row>
    <row r="130" s="3" customFormat="1" ht="22" customHeight="1" spans="1:7">
      <c r="A130" s="20">
        <v>126</v>
      </c>
      <c r="B130" s="98" t="s">
        <v>1632</v>
      </c>
      <c r="C130" s="98" t="s">
        <v>1584</v>
      </c>
      <c r="D130" s="98">
        <v>1.98</v>
      </c>
      <c r="E130" s="20">
        <v>75</v>
      </c>
      <c r="F130" s="45">
        <f t="shared" si="1"/>
        <v>148.5</v>
      </c>
      <c r="G130" s="17"/>
    </row>
    <row r="131" s="3" customFormat="1" ht="22" customHeight="1" spans="1:7">
      <c r="A131" s="20">
        <v>127</v>
      </c>
      <c r="B131" s="98" t="s">
        <v>1633</v>
      </c>
      <c r="C131" s="98" t="s">
        <v>1584</v>
      </c>
      <c r="D131" s="98">
        <v>0.5</v>
      </c>
      <c r="E131" s="20">
        <v>75</v>
      </c>
      <c r="F131" s="45">
        <f t="shared" si="1"/>
        <v>37.5</v>
      </c>
      <c r="G131" s="17"/>
    </row>
    <row r="132" s="3" customFormat="1" ht="22" customHeight="1" spans="1:7">
      <c r="A132" s="20">
        <v>128</v>
      </c>
      <c r="B132" s="98" t="s">
        <v>1634</v>
      </c>
      <c r="C132" s="98" t="s">
        <v>1584</v>
      </c>
      <c r="D132" s="98">
        <v>0.7</v>
      </c>
      <c r="E132" s="20">
        <v>75</v>
      </c>
      <c r="F132" s="45">
        <f t="shared" si="1"/>
        <v>52.5</v>
      </c>
      <c r="G132" s="17"/>
    </row>
    <row r="133" s="3" customFormat="1" ht="22" customHeight="1" spans="1:7">
      <c r="A133" s="20">
        <v>129</v>
      </c>
      <c r="B133" s="98" t="s">
        <v>1635</v>
      </c>
      <c r="C133" s="98" t="s">
        <v>1584</v>
      </c>
      <c r="D133" s="98">
        <v>1.14</v>
      </c>
      <c r="E133" s="20">
        <v>75</v>
      </c>
      <c r="F133" s="45">
        <f t="shared" ref="F133:F196" si="2">D133*E133</f>
        <v>85.5</v>
      </c>
      <c r="G133" s="17"/>
    </row>
    <row r="134" s="3" customFormat="1" ht="22" customHeight="1" spans="1:7">
      <c r="A134" s="20">
        <v>130</v>
      </c>
      <c r="B134" s="98" t="s">
        <v>1636</v>
      </c>
      <c r="C134" s="98" t="s">
        <v>1584</v>
      </c>
      <c r="D134" s="98">
        <v>2.12</v>
      </c>
      <c r="E134" s="20">
        <v>75</v>
      </c>
      <c r="F134" s="45">
        <f t="shared" si="2"/>
        <v>159</v>
      </c>
      <c r="G134" s="17"/>
    </row>
    <row r="135" s="3" customFormat="1" ht="22" customHeight="1" spans="1:7">
      <c r="A135" s="20">
        <v>131</v>
      </c>
      <c r="B135" s="98" t="s">
        <v>1637</v>
      </c>
      <c r="C135" s="98" t="s">
        <v>1584</v>
      </c>
      <c r="D135" s="98">
        <v>4.55</v>
      </c>
      <c r="E135" s="20">
        <v>75</v>
      </c>
      <c r="F135" s="45">
        <f t="shared" si="2"/>
        <v>341.25</v>
      </c>
      <c r="G135" s="17"/>
    </row>
    <row r="136" s="3" customFormat="1" ht="22" customHeight="1" spans="1:7">
      <c r="A136" s="20">
        <v>132</v>
      </c>
      <c r="B136" s="98" t="s">
        <v>1638</v>
      </c>
      <c r="C136" s="98" t="s">
        <v>1584</v>
      </c>
      <c r="D136" s="98">
        <v>3.27</v>
      </c>
      <c r="E136" s="20">
        <v>75</v>
      </c>
      <c r="F136" s="45">
        <f t="shared" si="2"/>
        <v>245.25</v>
      </c>
      <c r="G136" s="17"/>
    </row>
    <row r="137" s="3" customFormat="1" ht="22" customHeight="1" spans="1:7">
      <c r="A137" s="20">
        <v>133</v>
      </c>
      <c r="B137" s="98" t="s">
        <v>1639</v>
      </c>
      <c r="C137" s="98" t="s">
        <v>1584</v>
      </c>
      <c r="D137" s="98">
        <v>4.5</v>
      </c>
      <c r="E137" s="20">
        <v>75</v>
      </c>
      <c r="F137" s="45">
        <f t="shared" si="2"/>
        <v>337.5</v>
      </c>
      <c r="G137" s="17"/>
    </row>
    <row r="138" s="3" customFormat="1" ht="22" customHeight="1" spans="1:7">
      <c r="A138" s="20">
        <v>134</v>
      </c>
      <c r="B138" s="98" t="s">
        <v>1640</v>
      </c>
      <c r="C138" s="98" t="s">
        <v>1584</v>
      </c>
      <c r="D138" s="98">
        <v>1.22</v>
      </c>
      <c r="E138" s="20">
        <v>75</v>
      </c>
      <c r="F138" s="45">
        <f t="shared" si="2"/>
        <v>91.5</v>
      </c>
      <c r="G138" s="17"/>
    </row>
    <row r="139" s="3" customFormat="1" ht="22" customHeight="1" spans="1:7">
      <c r="A139" s="20">
        <v>135</v>
      </c>
      <c r="B139" s="98" t="s">
        <v>1641</v>
      </c>
      <c r="C139" s="98" t="s">
        <v>1584</v>
      </c>
      <c r="D139" s="98">
        <v>1.19</v>
      </c>
      <c r="E139" s="20">
        <v>75</v>
      </c>
      <c r="F139" s="45">
        <f t="shared" si="2"/>
        <v>89.25</v>
      </c>
      <c r="G139" s="17"/>
    </row>
    <row r="140" s="3" customFormat="1" ht="22" customHeight="1" spans="1:7">
      <c r="A140" s="20">
        <v>136</v>
      </c>
      <c r="B140" s="98" t="s">
        <v>1642</v>
      </c>
      <c r="C140" s="98" t="s">
        <v>1584</v>
      </c>
      <c r="D140" s="98">
        <v>3.01</v>
      </c>
      <c r="E140" s="20">
        <v>75</v>
      </c>
      <c r="F140" s="45">
        <f t="shared" si="2"/>
        <v>225.75</v>
      </c>
      <c r="G140" s="17"/>
    </row>
    <row r="141" s="3" customFormat="1" ht="22" customHeight="1" spans="1:7">
      <c r="A141" s="20">
        <v>137</v>
      </c>
      <c r="B141" s="98" t="s">
        <v>1643</v>
      </c>
      <c r="C141" s="98" t="s">
        <v>1584</v>
      </c>
      <c r="D141" s="19">
        <v>2.28</v>
      </c>
      <c r="E141" s="20">
        <v>75</v>
      </c>
      <c r="F141" s="45">
        <f t="shared" si="2"/>
        <v>171</v>
      </c>
      <c r="G141" s="17"/>
    </row>
    <row r="142" s="3" customFormat="1" ht="22" customHeight="1" spans="1:7">
      <c r="A142" s="20">
        <v>138</v>
      </c>
      <c r="B142" s="98" t="s">
        <v>1628</v>
      </c>
      <c r="C142" s="98" t="s">
        <v>1584</v>
      </c>
      <c r="D142" s="98">
        <v>3.2</v>
      </c>
      <c r="E142" s="20">
        <v>75</v>
      </c>
      <c r="F142" s="45">
        <f t="shared" si="2"/>
        <v>240</v>
      </c>
      <c r="G142" s="17"/>
    </row>
    <row r="143" s="3" customFormat="1" ht="22" customHeight="1" spans="1:7">
      <c r="A143" s="20">
        <v>139</v>
      </c>
      <c r="B143" s="98" t="s">
        <v>1644</v>
      </c>
      <c r="C143" s="98" t="s">
        <v>1584</v>
      </c>
      <c r="D143" s="98">
        <v>0.75</v>
      </c>
      <c r="E143" s="20">
        <v>75</v>
      </c>
      <c r="F143" s="45">
        <f t="shared" si="2"/>
        <v>56.25</v>
      </c>
      <c r="G143" s="17"/>
    </row>
    <row r="144" s="3" customFormat="1" ht="22" customHeight="1" spans="1:7">
      <c r="A144" s="20">
        <v>140</v>
      </c>
      <c r="B144" s="98" t="s">
        <v>1645</v>
      </c>
      <c r="C144" s="98" t="s">
        <v>1584</v>
      </c>
      <c r="D144" s="98">
        <v>1</v>
      </c>
      <c r="E144" s="20">
        <v>75</v>
      </c>
      <c r="F144" s="45">
        <f t="shared" si="2"/>
        <v>75</v>
      </c>
      <c r="G144" s="17"/>
    </row>
    <row r="145" s="3" customFormat="1" ht="22" customHeight="1" spans="1:7">
      <c r="A145" s="20">
        <v>141</v>
      </c>
      <c r="B145" s="98" t="s">
        <v>1646</v>
      </c>
      <c r="C145" s="98" t="s">
        <v>1584</v>
      </c>
      <c r="D145" s="98">
        <v>2</v>
      </c>
      <c r="E145" s="20">
        <v>75</v>
      </c>
      <c r="F145" s="45">
        <f t="shared" si="2"/>
        <v>150</v>
      </c>
      <c r="G145" s="17"/>
    </row>
    <row r="146" s="3" customFormat="1" ht="22" customHeight="1" spans="1:7">
      <c r="A146" s="20">
        <v>142</v>
      </c>
      <c r="B146" s="98" t="s">
        <v>1647</v>
      </c>
      <c r="C146" s="98" t="s">
        <v>1584</v>
      </c>
      <c r="D146" s="98">
        <v>7.13</v>
      </c>
      <c r="E146" s="20">
        <v>75</v>
      </c>
      <c r="F146" s="45">
        <f t="shared" si="2"/>
        <v>534.75</v>
      </c>
      <c r="G146" s="17"/>
    </row>
    <row r="147" s="3" customFormat="1" ht="22" customHeight="1" spans="1:7">
      <c r="A147" s="20">
        <v>143</v>
      </c>
      <c r="B147" s="98" t="s">
        <v>1648</v>
      </c>
      <c r="C147" s="98" t="s">
        <v>1584</v>
      </c>
      <c r="D147" s="98">
        <v>2.2</v>
      </c>
      <c r="E147" s="20">
        <v>75</v>
      </c>
      <c r="F147" s="45">
        <f t="shared" si="2"/>
        <v>165</v>
      </c>
      <c r="G147" s="17"/>
    </row>
    <row r="148" s="3" customFormat="1" ht="22" customHeight="1" spans="1:7">
      <c r="A148" s="20">
        <v>144</v>
      </c>
      <c r="B148" s="98" t="s">
        <v>1649</v>
      </c>
      <c r="C148" s="98" t="s">
        <v>1584</v>
      </c>
      <c r="D148" s="98">
        <v>1.9</v>
      </c>
      <c r="E148" s="20">
        <v>75</v>
      </c>
      <c r="F148" s="45">
        <f t="shared" si="2"/>
        <v>142.5</v>
      </c>
      <c r="G148" s="17"/>
    </row>
    <row r="149" s="3" customFormat="1" ht="22" customHeight="1" spans="1:7">
      <c r="A149" s="20">
        <v>145</v>
      </c>
      <c r="B149" s="98" t="s">
        <v>1650</v>
      </c>
      <c r="C149" s="98" t="s">
        <v>1584</v>
      </c>
      <c r="D149" s="98">
        <v>2.08</v>
      </c>
      <c r="E149" s="20">
        <v>75</v>
      </c>
      <c r="F149" s="45">
        <f t="shared" si="2"/>
        <v>156</v>
      </c>
      <c r="G149" s="17"/>
    </row>
    <row r="150" s="3" customFormat="1" ht="22" customHeight="1" spans="1:7">
      <c r="A150" s="20">
        <v>146</v>
      </c>
      <c r="B150" s="98" t="s">
        <v>1651</v>
      </c>
      <c r="C150" s="98" t="s">
        <v>1584</v>
      </c>
      <c r="D150" s="98">
        <v>1.5</v>
      </c>
      <c r="E150" s="20">
        <v>75</v>
      </c>
      <c r="F150" s="45">
        <f t="shared" si="2"/>
        <v>112.5</v>
      </c>
      <c r="G150" s="17"/>
    </row>
    <row r="151" s="3" customFormat="1" ht="22" customHeight="1" spans="1:7">
      <c r="A151" s="20">
        <v>147</v>
      </c>
      <c r="B151" s="98" t="s">
        <v>1652</v>
      </c>
      <c r="C151" s="98" t="s">
        <v>1584</v>
      </c>
      <c r="D151" s="98">
        <v>1.27</v>
      </c>
      <c r="E151" s="20">
        <v>75</v>
      </c>
      <c r="F151" s="45">
        <f t="shared" si="2"/>
        <v>95.25</v>
      </c>
      <c r="G151" s="17"/>
    </row>
    <row r="152" s="3" customFormat="1" ht="22" customHeight="1" spans="1:7">
      <c r="A152" s="20">
        <v>148</v>
      </c>
      <c r="B152" s="98" t="s">
        <v>1653</v>
      </c>
      <c r="C152" s="98" t="s">
        <v>1584</v>
      </c>
      <c r="D152" s="98">
        <v>2.86</v>
      </c>
      <c r="E152" s="20">
        <v>75</v>
      </c>
      <c r="F152" s="45">
        <f t="shared" si="2"/>
        <v>214.5</v>
      </c>
      <c r="G152" s="17"/>
    </row>
    <row r="153" s="3" customFormat="1" ht="22" customHeight="1" spans="1:7">
      <c r="A153" s="20">
        <v>149</v>
      </c>
      <c r="B153" s="98" t="s">
        <v>1654</v>
      </c>
      <c r="C153" s="98" t="s">
        <v>1584</v>
      </c>
      <c r="D153" s="98">
        <v>0.2</v>
      </c>
      <c r="E153" s="20">
        <v>75</v>
      </c>
      <c r="F153" s="45">
        <f t="shared" si="2"/>
        <v>15</v>
      </c>
      <c r="G153" s="17"/>
    </row>
    <row r="154" s="3" customFormat="1" ht="22" customHeight="1" spans="1:7">
      <c r="A154" s="20">
        <v>150</v>
      </c>
      <c r="B154" s="98" t="s">
        <v>1655</v>
      </c>
      <c r="C154" s="98" t="s">
        <v>1584</v>
      </c>
      <c r="D154" s="98">
        <v>0.16</v>
      </c>
      <c r="E154" s="20">
        <v>75</v>
      </c>
      <c r="F154" s="45">
        <f t="shared" si="2"/>
        <v>12</v>
      </c>
      <c r="G154" s="17"/>
    </row>
    <row r="155" s="3" customFormat="1" ht="22" customHeight="1" spans="1:7">
      <c r="A155" s="20">
        <v>151</v>
      </c>
      <c r="B155" s="98" t="s">
        <v>1656</v>
      </c>
      <c r="C155" s="98" t="s">
        <v>1657</v>
      </c>
      <c r="D155" s="98">
        <v>1.72</v>
      </c>
      <c r="E155" s="20">
        <v>75</v>
      </c>
      <c r="F155" s="45">
        <f t="shared" si="2"/>
        <v>129</v>
      </c>
      <c r="G155" s="17"/>
    </row>
    <row r="156" s="3" customFormat="1" ht="22" customHeight="1" spans="1:7">
      <c r="A156" s="20">
        <v>152</v>
      </c>
      <c r="B156" s="98" t="s">
        <v>1658</v>
      </c>
      <c r="C156" s="98" t="s">
        <v>1657</v>
      </c>
      <c r="D156" s="98">
        <v>7.14</v>
      </c>
      <c r="E156" s="20">
        <v>75</v>
      </c>
      <c r="F156" s="45">
        <f t="shared" si="2"/>
        <v>535.5</v>
      </c>
      <c r="G156" s="17"/>
    </row>
    <row r="157" s="3" customFormat="1" ht="22" customHeight="1" spans="1:7">
      <c r="A157" s="20">
        <v>153</v>
      </c>
      <c r="B157" s="98" t="s">
        <v>1659</v>
      </c>
      <c r="C157" s="98" t="s">
        <v>1657</v>
      </c>
      <c r="D157" s="98">
        <v>5.59</v>
      </c>
      <c r="E157" s="20">
        <v>75</v>
      </c>
      <c r="F157" s="45">
        <f t="shared" si="2"/>
        <v>419.25</v>
      </c>
      <c r="G157" s="17"/>
    </row>
    <row r="158" s="3" customFormat="1" ht="22" customHeight="1" spans="1:7">
      <c r="A158" s="20">
        <v>154</v>
      </c>
      <c r="B158" s="98" t="s">
        <v>1660</v>
      </c>
      <c r="C158" s="98" t="s">
        <v>1657</v>
      </c>
      <c r="D158" s="98">
        <v>8.87</v>
      </c>
      <c r="E158" s="20">
        <v>75</v>
      </c>
      <c r="F158" s="45">
        <f t="shared" si="2"/>
        <v>665.25</v>
      </c>
      <c r="G158" s="17"/>
    </row>
    <row r="159" s="3" customFormat="1" ht="22" customHeight="1" spans="1:7">
      <c r="A159" s="20">
        <v>155</v>
      </c>
      <c r="B159" s="98" t="s">
        <v>125</v>
      </c>
      <c r="C159" s="98" t="s">
        <v>1657</v>
      </c>
      <c r="D159" s="98">
        <v>5.58</v>
      </c>
      <c r="E159" s="20">
        <v>75</v>
      </c>
      <c r="F159" s="45">
        <f t="shared" si="2"/>
        <v>418.5</v>
      </c>
      <c r="G159" s="17"/>
    </row>
    <row r="160" s="3" customFormat="1" ht="22" customHeight="1" spans="1:7">
      <c r="A160" s="20">
        <v>156</v>
      </c>
      <c r="B160" s="98" t="s">
        <v>1661</v>
      </c>
      <c r="C160" s="98" t="s">
        <v>1657</v>
      </c>
      <c r="D160" s="99">
        <v>4.3</v>
      </c>
      <c r="E160" s="20">
        <v>75</v>
      </c>
      <c r="F160" s="45">
        <f t="shared" si="2"/>
        <v>322.5</v>
      </c>
      <c r="G160" s="17"/>
    </row>
    <row r="161" s="3" customFormat="1" ht="22" customHeight="1" spans="1:7">
      <c r="A161" s="20">
        <v>157</v>
      </c>
      <c r="B161" s="98" t="s">
        <v>1662</v>
      </c>
      <c r="C161" s="98" t="s">
        <v>1657</v>
      </c>
      <c r="D161" s="98">
        <v>1.3</v>
      </c>
      <c r="E161" s="20">
        <v>75</v>
      </c>
      <c r="F161" s="45">
        <f t="shared" si="2"/>
        <v>97.5</v>
      </c>
      <c r="G161" s="17"/>
    </row>
    <row r="162" s="3" customFormat="1" ht="22" customHeight="1" spans="1:7">
      <c r="A162" s="20">
        <v>158</v>
      </c>
      <c r="B162" s="98" t="s">
        <v>1663</v>
      </c>
      <c r="C162" s="98" t="s">
        <v>1657</v>
      </c>
      <c r="D162" s="98">
        <v>3.86</v>
      </c>
      <c r="E162" s="20">
        <v>75</v>
      </c>
      <c r="F162" s="45">
        <f t="shared" si="2"/>
        <v>289.5</v>
      </c>
      <c r="G162" s="17"/>
    </row>
    <row r="163" s="3" customFormat="1" ht="22" customHeight="1" spans="1:7">
      <c r="A163" s="20">
        <v>159</v>
      </c>
      <c r="B163" s="98" t="s">
        <v>1664</v>
      </c>
      <c r="C163" s="98" t="s">
        <v>1657</v>
      </c>
      <c r="D163" s="98">
        <v>3.31</v>
      </c>
      <c r="E163" s="20">
        <v>75</v>
      </c>
      <c r="F163" s="45">
        <f t="shared" si="2"/>
        <v>248.25</v>
      </c>
      <c r="G163" s="17"/>
    </row>
    <row r="164" s="3" customFormat="1" ht="22" customHeight="1" spans="1:7">
      <c r="A164" s="20">
        <v>160</v>
      </c>
      <c r="B164" s="98" t="s">
        <v>1665</v>
      </c>
      <c r="C164" s="98" t="s">
        <v>1657</v>
      </c>
      <c r="D164" s="98">
        <v>3.04</v>
      </c>
      <c r="E164" s="20">
        <v>75</v>
      </c>
      <c r="F164" s="45">
        <f t="shared" si="2"/>
        <v>228</v>
      </c>
      <c r="G164" s="17"/>
    </row>
    <row r="165" s="3" customFormat="1" ht="22" customHeight="1" spans="1:7">
      <c r="A165" s="20">
        <v>161</v>
      </c>
      <c r="B165" s="98" t="s">
        <v>1666</v>
      </c>
      <c r="C165" s="98" t="s">
        <v>1657</v>
      </c>
      <c r="D165" s="98">
        <v>3.44</v>
      </c>
      <c r="E165" s="20">
        <v>75</v>
      </c>
      <c r="F165" s="45">
        <f t="shared" si="2"/>
        <v>258</v>
      </c>
      <c r="G165" s="17"/>
    </row>
    <row r="166" s="3" customFormat="1" ht="22" customHeight="1" spans="1:7">
      <c r="A166" s="20">
        <v>162</v>
      </c>
      <c r="B166" s="98" t="s">
        <v>1667</v>
      </c>
      <c r="C166" s="98" t="s">
        <v>1657</v>
      </c>
      <c r="D166" s="98">
        <v>7.81</v>
      </c>
      <c r="E166" s="20">
        <v>75</v>
      </c>
      <c r="F166" s="45">
        <f t="shared" si="2"/>
        <v>585.75</v>
      </c>
      <c r="G166" s="17"/>
    </row>
    <row r="167" s="3" customFormat="1" ht="22" customHeight="1" spans="1:7">
      <c r="A167" s="20">
        <v>163</v>
      </c>
      <c r="B167" s="98" t="s">
        <v>1668</v>
      </c>
      <c r="C167" s="98" t="s">
        <v>1657</v>
      </c>
      <c r="D167" s="98">
        <v>9.83</v>
      </c>
      <c r="E167" s="20">
        <v>75</v>
      </c>
      <c r="F167" s="45">
        <f t="shared" si="2"/>
        <v>737.25</v>
      </c>
      <c r="G167" s="17"/>
    </row>
    <row r="168" s="3" customFormat="1" ht="22" customHeight="1" spans="1:7">
      <c r="A168" s="20">
        <v>164</v>
      </c>
      <c r="B168" s="98" t="s">
        <v>1669</v>
      </c>
      <c r="C168" s="98" t="s">
        <v>1657</v>
      </c>
      <c r="D168" s="99">
        <v>6.3</v>
      </c>
      <c r="E168" s="20">
        <v>75</v>
      </c>
      <c r="F168" s="45">
        <f t="shared" si="2"/>
        <v>472.5</v>
      </c>
      <c r="G168" s="17"/>
    </row>
    <row r="169" s="3" customFormat="1" ht="22" customHeight="1" spans="1:7">
      <c r="A169" s="20">
        <v>165</v>
      </c>
      <c r="B169" s="98" t="s">
        <v>1670</v>
      </c>
      <c r="C169" s="98" t="s">
        <v>1657</v>
      </c>
      <c r="D169" s="98">
        <v>3.94</v>
      </c>
      <c r="E169" s="20">
        <v>75</v>
      </c>
      <c r="F169" s="45">
        <f t="shared" si="2"/>
        <v>295.5</v>
      </c>
      <c r="G169" s="17"/>
    </row>
    <row r="170" s="3" customFormat="1" ht="22" customHeight="1" spans="1:7">
      <c r="A170" s="20">
        <v>166</v>
      </c>
      <c r="B170" s="98" t="s">
        <v>1671</v>
      </c>
      <c r="C170" s="98" t="s">
        <v>1657</v>
      </c>
      <c r="D170" s="98">
        <v>3.4</v>
      </c>
      <c r="E170" s="20">
        <v>75</v>
      </c>
      <c r="F170" s="45">
        <f t="shared" si="2"/>
        <v>255</v>
      </c>
      <c r="G170" s="17"/>
    </row>
    <row r="171" s="3" customFormat="1" ht="22" customHeight="1" spans="1:7">
      <c r="A171" s="20">
        <v>167</v>
      </c>
      <c r="B171" s="98" t="s">
        <v>1672</v>
      </c>
      <c r="C171" s="98" t="s">
        <v>1657</v>
      </c>
      <c r="D171" s="98">
        <v>6.73</v>
      </c>
      <c r="E171" s="20">
        <v>75</v>
      </c>
      <c r="F171" s="45">
        <f t="shared" si="2"/>
        <v>504.75</v>
      </c>
      <c r="G171" s="17"/>
    </row>
    <row r="172" s="3" customFormat="1" ht="22" customHeight="1" spans="1:7">
      <c r="A172" s="20">
        <v>168</v>
      </c>
      <c r="B172" s="98" t="s">
        <v>1673</v>
      </c>
      <c r="C172" s="98" t="s">
        <v>1657</v>
      </c>
      <c r="D172" s="98">
        <v>3.13</v>
      </c>
      <c r="E172" s="20">
        <v>75</v>
      </c>
      <c r="F172" s="45">
        <f t="shared" si="2"/>
        <v>234.75</v>
      </c>
      <c r="G172" s="17"/>
    </row>
    <row r="173" s="3" customFormat="1" ht="22" customHeight="1" spans="1:7">
      <c r="A173" s="20">
        <v>169</v>
      </c>
      <c r="B173" s="98" t="s">
        <v>1674</v>
      </c>
      <c r="C173" s="98" t="s">
        <v>1657</v>
      </c>
      <c r="D173" s="98">
        <v>8.53</v>
      </c>
      <c r="E173" s="20">
        <v>75</v>
      </c>
      <c r="F173" s="45">
        <f t="shared" si="2"/>
        <v>639.75</v>
      </c>
      <c r="G173" s="17"/>
    </row>
    <row r="174" s="3" customFormat="1" ht="22" customHeight="1" spans="1:7">
      <c r="A174" s="20">
        <v>170</v>
      </c>
      <c r="B174" s="98" t="s">
        <v>1675</v>
      </c>
      <c r="C174" s="98" t="s">
        <v>1657</v>
      </c>
      <c r="D174" s="98">
        <v>4.73</v>
      </c>
      <c r="E174" s="20">
        <v>75</v>
      </c>
      <c r="F174" s="45">
        <f t="shared" si="2"/>
        <v>354.75</v>
      </c>
      <c r="G174" s="17"/>
    </row>
    <row r="175" s="3" customFormat="1" ht="22" customHeight="1" spans="1:7">
      <c r="A175" s="20">
        <v>171</v>
      </c>
      <c r="B175" s="98" t="s">
        <v>1676</v>
      </c>
      <c r="C175" s="98" t="s">
        <v>1657</v>
      </c>
      <c r="D175" s="98">
        <v>2.62</v>
      </c>
      <c r="E175" s="20">
        <v>75</v>
      </c>
      <c r="F175" s="45">
        <f t="shared" si="2"/>
        <v>196.5</v>
      </c>
      <c r="G175" s="17"/>
    </row>
    <row r="176" s="3" customFormat="1" ht="22" customHeight="1" spans="1:7">
      <c r="A176" s="20">
        <v>172</v>
      </c>
      <c r="B176" s="98" t="s">
        <v>1677</v>
      </c>
      <c r="C176" s="98" t="s">
        <v>1657</v>
      </c>
      <c r="D176" s="98">
        <v>6</v>
      </c>
      <c r="E176" s="20">
        <v>75</v>
      </c>
      <c r="F176" s="45">
        <f t="shared" si="2"/>
        <v>450</v>
      </c>
      <c r="G176" s="17"/>
    </row>
    <row r="177" s="3" customFormat="1" ht="22" customHeight="1" spans="1:7">
      <c r="A177" s="20">
        <v>173</v>
      </c>
      <c r="B177" s="98" t="s">
        <v>1678</v>
      </c>
      <c r="C177" s="98" t="s">
        <v>1657</v>
      </c>
      <c r="D177" s="98">
        <v>7.72</v>
      </c>
      <c r="E177" s="20">
        <v>75</v>
      </c>
      <c r="F177" s="45">
        <f t="shared" si="2"/>
        <v>579</v>
      </c>
      <c r="G177" s="17"/>
    </row>
    <row r="178" s="3" customFormat="1" ht="22" customHeight="1" spans="1:7">
      <c r="A178" s="20">
        <v>174</v>
      </c>
      <c r="B178" s="98" t="s">
        <v>1679</v>
      </c>
      <c r="C178" s="98" t="s">
        <v>1657</v>
      </c>
      <c r="D178" s="98">
        <v>3.15</v>
      </c>
      <c r="E178" s="20">
        <v>75</v>
      </c>
      <c r="F178" s="45">
        <f t="shared" si="2"/>
        <v>236.25</v>
      </c>
      <c r="G178" s="17"/>
    </row>
    <row r="179" s="3" customFormat="1" ht="22" customHeight="1" spans="1:7">
      <c r="A179" s="20">
        <v>175</v>
      </c>
      <c r="B179" s="98" t="s">
        <v>1680</v>
      </c>
      <c r="C179" s="98" t="s">
        <v>1657</v>
      </c>
      <c r="D179" s="98">
        <v>6.03</v>
      </c>
      <c r="E179" s="20">
        <v>75</v>
      </c>
      <c r="F179" s="45">
        <f t="shared" si="2"/>
        <v>452.25</v>
      </c>
      <c r="G179" s="17"/>
    </row>
    <row r="180" s="3" customFormat="1" ht="22" customHeight="1" spans="1:7">
      <c r="A180" s="20">
        <v>176</v>
      </c>
      <c r="B180" s="98" t="s">
        <v>1681</v>
      </c>
      <c r="C180" s="98" t="s">
        <v>1657</v>
      </c>
      <c r="D180" s="98">
        <v>10.44</v>
      </c>
      <c r="E180" s="20">
        <v>75</v>
      </c>
      <c r="F180" s="45">
        <f t="shared" si="2"/>
        <v>783</v>
      </c>
      <c r="G180" s="17"/>
    </row>
    <row r="181" s="3" customFormat="1" ht="22" customHeight="1" spans="1:7">
      <c r="A181" s="20">
        <v>177</v>
      </c>
      <c r="B181" s="98" t="s">
        <v>1682</v>
      </c>
      <c r="C181" s="98" t="s">
        <v>1657</v>
      </c>
      <c r="D181" s="98">
        <v>6.67</v>
      </c>
      <c r="E181" s="20">
        <v>75</v>
      </c>
      <c r="F181" s="45">
        <f t="shared" si="2"/>
        <v>500.25</v>
      </c>
      <c r="G181" s="17"/>
    </row>
    <row r="182" s="3" customFormat="1" ht="22" customHeight="1" spans="1:7">
      <c r="A182" s="20">
        <v>178</v>
      </c>
      <c r="B182" s="98" t="s">
        <v>1683</v>
      </c>
      <c r="C182" s="98" t="s">
        <v>1657</v>
      </c>
      <c r="D182" s="98">
        <v>1.84</v>
      </c>
      <c r="E182" s="20">
        <v>75</v>
      </c>
      <c r="F182" s="45">
        <f t="shared" si="2"/>
        <v>138</v>
      </c>
      <c r="G182" s="17"/>
    </row>
    <row r="183" s="3" customFormat="1" ht="22" customHeight="1" spans="1:7">
      <c r="A183" s="20">
        <v>179</v>
      </c>
      <c r="B183" s="98" t="s">
        <v>1684</v>
      </c>
      <c r="C183" s="98" t="s">
        <v>1657</v>
      </c>
      <c r="D183" s="98">
        <v>7.7</v>
      </c>
      <c r="E183" s="20">
        <v>75</v>
      </c>
      <c r="F183" s="45">
        <f t="shared" si="2"/>
        <v>577.5</v>
      </c>
      <c r="G183" s="17"/>
    </row>
    <row r="184" s="3" customFormat="1" ht="22" customHeight="1" spans="1:7">
      <c r="A184" s="20">
        <v>180</v>
      </c>
      <c r="B184" s="98" t="s">
        <v>1013</v>
      </c>
      <c r="C184" s="98" t="s">
        <v>1657</v>
      </c>
      <c r="D184" s="98">
        <v>7.56</v>
      </c>
      <c r="E184" s="20">
        <v>75</v>
      </c>
      <c r="F184" s="45">
        <f t="shared" si="2"/>
        <v>567</v>
      </c>
      <c r="G184" s="17"/>
    </row>
    <row r="185" s="3" customFormat="1" ht="22" customHeight="1" spans="1:7">
      <c r="A185" s="20">
        <v>181</v>
      </c>
      <c r="B185" s="98" t="s">
        <v>1685</v>
      </c>
      <c r="C185" s="98" t="s">
        <v>1657</v>
      </c>
      <c r="D185" s="98">
        <v>7.74</v>
      </c>
      <c r="E185" s="20">
        <v>75</v>
      </c>
      <c r="F185" s="45">
        <f t="shared" si="2"/>
        <v>580.5</v>
      </c>
      <c r="G185" s="17"/>
    </row>
    <row r="186" s="3" customFormat="1" ht="22" customHeight="1" spans="1:7">
      <c r="A186" s="20">
        <v>182</v>
      </c>
      <c r="B186" s="98" t="s">
        <v>1686</v>
      </c>
      <c r="C186" s="98" t="s">
        <v>1657</v>
      </c>
      <c r="D186" s="98">
        <v>4.49</v>
      </c>
      <c r="E186" s="20">
        <v>75</v>
      </c>
      <c r="F186" s="45">
        <f t="shared" si="2"/>
        <v>336.75</v>
      </c>
      <c r="G186" s="17"/>
    </row>
    <row r="187" s="3" customFormat="1" ht="22" customHeight="1" spans="1:7">
      <c r="A187" s="20">
        <v>183</v>
      </c>
      <c r="B187" s="98" t="s">
        <v>1687</v>
      </c>
      <c r="C187" s="98" t="s">
        <v>1657</v>
      </c>
      <c r="D187" s="98">
        <v>6.18</v>
      </c>
      <c r="E187" s="20">
        <v>75</v>
      </c>
      <c r="F187" s="45">
        <f t="shared" si="2"/>
        <v>463.5</v>
      </c>
      <c r="G187" s="17"/>
    </row>
    <row r="188" s="3" customFormat="1" ht="22" customHeight="1" spans="1:7">
      <c r="A188" s="20">
        <v>184</v>
      </c>
      <c r="B188" s="98" t="s">
        <v>1688</v>
      </c>
      <c r="C188" s="98" t="s">
        <v>1657</v>
      </c>
      <c r="D188" s="98">
        <v>11.55</v>
      </c>
      <c r="E188" s="20">
        <v>75</v>
      </c>
      <c r="F188" s="45">
        <f t="shared" si="2"/>
        <v>866.25</v>
      </c>
      <c r="G188" s="17"/>
    </row>
    <row r="189" s="3" customFormat="1" ht="22" customHeight="1" spans="1:7">
      <c r="A189" s="20">
        <v>185</v>
      </c>
      <c r="B189" s="98" t="s">
        <v>1689</v>
      </c>
      <c r="C189" s="98" t="s">
        <v>1657</v>
      </c>
      <c r="D189" s="98">
        <v>11.39</v>
      </c>
      <c r="E189" s="20">
        <v>75</v>
      </c>
      <c r="F189" s="45">
        <f t="shared" si="2"/>
        <v>854.25</v>
      </c>
      <c r="G189" s="17"/>
    </row>
    <row r="190" s="3" customFormat="1" ht="22" customHeight="1" spans="1:7">
      <c r="A190" s="20">
        <v>186</v>
      </c>
      <c r="B190" s="98" t="s">
        <v>1690</v>
      </c>
      <c r="C190" s="98" t="s">
        <v>1657</v>
      </c>
      <c r="D190" s="98">
        <v>6.95</v>
      </c>
      <c r="E190" s="20">
        <v>75</v>
      </c>
      <c r="F190" s="45">
        <f t="shared" si="2"/>
        <v>521.25</v>
      </c>
      <c r="G190" s="17"/>
    </row>
    <row r="191" s="3" customFormat="1" ht="22" customHeight="1" spans="1:7">
      <c r="A191" s="20">
        <v>187</v>
      </c>
      <c r="B191" s="98" t="s">
        <v>1691</v>
      </c>
      <c r="C191" s="98" t="s">
        <v>1657</v>
      </c>
      <c r="D191" s="98">
        <v>3.4</v>
      </c>
      <c r="E191" s="20">
        <v>75</v>
      </c>
      <c r="F191" s="45">
        <f t="shared" si="2"/>
        <v>255</v>
      </c>
      <c r="G191" s="17"/>
    </row>
    <row r="192" s="3" customFormat="1" ht="22" customHeight="1" spans="1:7">
      <c r="A192" s="20">
        <v>188</v>
      </c>
      <c r="B192" s="98" t="s">
        <v>1692</v>
      </c>
      <c r="C192" s="98" t="s">
        <v>1657</v>
      </c>
      <c r="D192" s="98">
        <v>3.99</v>
      </c>
      <c r="E192" s="20">
        <v>75</v>
      </c>
      <c r="F192" s="45">
        <f t="shared" si="2"/>
        <v>299.25</v>
      </c>
      <c r="G192" s="17"/>
    </row>
    <row r="193" s="3" customFormat="1" ht="22" customHeight="1" spans="1:7">
      <c r="A193" s="20">
        <v>189</v>
      </c>
      <c r="B193" s="98" t="s">
        <v>1693</v>
      </c>
      <c r="C193" s="98" t="s">
        <v>1657</v>
      </c>
      <c r="D193" s="98">
        <v>4.69</v>
      </c>
      <c r="E193" s="20">
        <v>75</v>
      </c>
      <c r="F193" s="45">
        <f t="shared" si="2"/>
        <v>351.75</v>
      </c>
      <c r="G193" s="17"/>
    </row>
    <row r="194" s="3" customFormat="1" ht="22" customHeight="1" spans="1:7">
      <c r="A194" s="20">
        <v>190</v>
      </c>
      <c r="B194" s="98" t="s">
        <v>1694</v>
      </c>
      <c r="C194" s="98" t="s">
        <v>1657</v>
      </c>
      <c r="D194" s="98">
        <v>7.02</v>
      </c>
      <c r="E194" s="20">
        <v>75</v>
      </c>
      <c r="F194" s="45">
        <f t="shared" si="2"/>
        <v>526.5</v>
      </c>
      <c r="G194" s="17"/>
    </row>
    <row r="195" s="3" customFormat="1" ht="22" customHeight="1" spans="1:7">
      <c r="A195" s="20">
        <v>191</v>
      </c>
      <c r="B195" s="98" t="s">
        <v>1695</v>
      </c>
      <c r="C195" s="98" t="s">
        <v>1657</v>
      </c>
      <c r="D195" s="98">
        <v>2.32</v>
      </c>
      <c r="E195" s="20">
        <v>75</v>
      </c>
      <c r="F195" s="45">
        <f t="shared" si="2"/>
        <v>174</v>
      </c>
      <c r="G195" s="17"/>
    </row>
    <row r="196" s="3" customFormat="1" ht="22" customHeight="1" spans="1:7">
      <c r="A196" s="20">
        <v>192</v>
      </c>
      <c r="B196" s="98" t="s">
        <v>1696</v>
      </c>
      <c r="C196" s="98" t="s">
        <v>1657</v>
      </c>
      <c r="D196" s="98">
        <v>5.77</v>
      </c>
      <c r="E196" s="20">
        <v>75</v>
      </c>
      <c r="F196" s="45">
        <f t="shared" si="2"/>
        <v>432.75</v>
      </c>
      <c r="G196" s="17"/>
    </row>
    <row r="197" s="3" customFormat="1" ht="22" customHeight="1" spans="1:7">
      <c r="A197" s="20">
        <v>193</v>
      </c>
      <c r="B197" s="98" t="s">
        <v>1697</v>
      </c>
      <c r="C197" s="98" t="s">
        <v>1657</v>
      </c>
      <c r="D197" s="98">
        <v>0.94</v>
      </c>
      <c r="E197" s="20">
        <v>75</v>
      </c>
      <c r="F197" s="45">
        <f t="shared" ref="F197:F260" si="3">D197*E197</f>
        <v>70.5</v>
      </c>
      <c r="G197" s="17"/>
    </row>
    <row r="198" s="3" customFormat="1" ht="22" customHeight="1" spans="1:7">
      <c r="A198" s="20">
        <v>194</v>
      </c>
      <c r="B198" s="98" t="s">
        <v>1698</v>
      </c>
      <c r="C198" s="98" t="s">
        <v>1657</v>
      </c>
      <c r="D198" s="98">
        <v>4.45</v>
      </c>
      <c r="E198" s="20">
        <v>75</v>
      </c>
      <c r="F198" s="45">
        <f t="shared" si="3"/>
        <v>333.75</v>
      </c>
      <c r="G198" s="17"/>
    </row>
    <row r="199" s="3" customFormat="1" ht="22" customHeight="1" spans="1:7">
      <c r="A199" s="20">
        <v>195</v>
      </c>
      <c r="B199" s="98" t="s">
        <v>1699</v>
      </c>
      <c r="C199" s="98" t="s">
        <v>1657</v>
      </c>
      <c r="D199" s="98">
        <v>4.36</v>
      </c>
      <c r="E199" s="20">
        <v>75</v>
      </c>
      <c r="F199" s="45">
        <f t="shared" si="3"/>
        <v>327</v>
      </c>
      <c r="G199" s="17"/>
    </row>
    <row r="200" s="3" customFormat="1" ht="22" customHeight="1" spans="1:7">
      <c r="A200" s="20">
        <v>196</v>
      </c>
      <c r="B200" s="98" t="s">
        <v>1700</v>
      </c>
      <c r="C200" s="98" t="s">
        <v>1657</v>
      </c>
      <c r="D200" s="98">
        <v>7.91</v>
      </c>
      <c r="E200" s="20">
        <v>75</v>
      </c>
      <c r="F200" s="45">
        <f t="shared" si="3"/>
        <v>593.25</v>
      </c>
      <c r="G200" s="17"/>
    </row>
    <row r="201" s="3" customFormat="1" ht="22" customHeight="1" spans="1:7">
      <c r="A201" s="20">
        <v>197</v>
      </c>
      <c r="B201" s="98" t="s">
        <v>1701</v>
      </c>
      <c r="C201" s="98" t="s">
        <v>1657</v>
      </c>
      <c r="D201" s="98">
        <v>3.77</v>
      </c>
      <c r="E201" s="20">
        <v>75</v>
      </c>
      <c r="F201" s="45">
        <f t="shared" si="3"/>
        <v>282.75</v>
      </c>
      <c r="G201" s="17"/>
    </row>
    <row r="202" s="3" customFormat="1" ht="22" customHeight="1" spans="1:7">
      <c r="A202" s="20">
        <v>198</v>
      </c>
      <c r="B202" s="98" t="s">
        <v>1702</v>
      </c>
      <c r="C202" s="98" t="s">
        <v>1657</v>
      </c>
      <c r="D202" s="98">
        <v>6.77</v>
      </c>
      <c r="E202" s="20">
        <v>75</v>
      </c>
      <c r="F202" s="45">
        <f t="shared" si="3"/>
        <v>507.75</v>
      </c>
      <c r="G202" s="17"/>
    </row>
    <row r="203" s="3" customFormat="1" ht="22" customHeight="1" spans="1:7">
      <c r="A203" s="20">
        <v>199</v>
      </c>
      <c r="B203" s="98" t="s">
        <v>1703</v>
      </c>
      <c r="C203" s="98" t="s">
        <v>1657</v>
      </c>
      <c r="D203" s="98">
        <v>6.79</v>
      </c>
      <c r="E203" s="20">
        <v>75</v>
      </c>
      <c r="F203" s="45">
        <f t="shared" si="3"/>
        <v>509.25</v>
      </c>
      <c r="G203" s="17"/>
    </row>
    <row r="204" s="3" customFormat="1" ht="22" customHeight="1" spans="1:7">
      <c r="A204" s="20">
        <v>200</v>
      </c>
      <c r="B204" s="98" t="s">
        <v>1699</v>
      </c>
      <c r="C204" s="98" t="s">
        <v>1657</v>
      </c>
      <c r="D204" s="98">
        <v>4.99</v>
      </c>
      <c r="E204" s="20">
        <v>75</v>
      </c>
      <c r="F204" s="45">
        <f t="shared" si="3"/>
        <v>374.25</v>
      </c>
      <c r="G204" s="17"/>
    </row>
    <row r="205" s="3" customFormat="1" ht="22" customHeight="1" spans="1:7">
      <c r="A205" s="20">
        <v>201</v>
      </c>
      <c r="B205" s="98" t="s">
        <v>1704</v>
      </c>
      <c r="C205" s="98" t="s">
        <v>1657</v>
      </c>
      <c r="D205" s="98">
        <v>3.79</v>
      </c>
      <c r="E205" s="20">
        <v>75</v>
      </c>
      <c r="F205" s="45">
        <f t="shared" si="3"/>
        <v>284.25</v>
      </c>
      <c r="G205" s="17"/>
    </row>
    <row r="206" s="3" customFormat="1" ht="22" customHeight="1" spans="1:7">
      <c r="A206" s="20">
        <v>202</v>
      </c>
      <c r="B206" s="98" t="s">
        <v>1705</v>
      </c>
      <c r="C206" s="98" t="s">
        <v>1657</v>
      </c>
      <c r="D206" s="98">
        <v>2.33</v>
      </c>
      <c r="E206" s="20">
        <v>75</v>
      </c>
      <c r="F206" s="45">
        <f t="shared" si="3"/>
        <v>174.75</v>
      </c>
      <c r="G206" s="17"/>
    </row>
    <row r="207" s="3" customFormat="1" ht="22" customHeight="1" spans="1:7">
      <c r="A207" s="20">
        <v>203</v>
      </c>
      <c r="B207" s="98" t="s">
        <v>1706</v>
      </c>
      <c r="C207" s="98" t="s">
        <v>1657</v>
      </c>
      <c r="D207" s="98">
        <v>0.79</v>
      </c>
      <c r="E207" s="20">
        <v>75</v>
      </c>
      <c r="F207" s="45">
        <f t="shared" si="3"/>
        <v>59.25</v>
      </c>
      <c r="G207" s="17"/>
    </row>
    <row r="208" s="3" customFormat="1" ht="22" customHeight="1" spans="1:7">
      <c r="A208" s="20">
        <v>204</v>
      </c>
      <c r="B208" s="98" t="s">
        <v>1707</v>
      </c>
      <c r="C208" s="98" t="s">
        <v>1657</v>
      </c>
      <c r="D208" s="98">
        <v>7.86</v>
      </c>
      <c r="E208" s="20">
        <v>75</v>
      </c>
      <c r="F208" s="45">
        <f t="shared" si="3"/>
        <v>589.5</v>
      </c>
      <c r="G208" s="17"/>
    </row>
    <row r="209" s="3" customFormat="1" ht="22" customHeight="1" spans="1:7">
      <c r="A209" s="20">
        <v>205</v>
      </c>
      <c r="B209" s="98" t="s">
        <v>1708</v>
      </c>
      <c r="C209" s="98" t="s">
        <v>1657</v>
      </c>
      <c r="D209" s="98">
        <v>8.92</v>
      </c>
      <c r="E209" s="20">
        <v>75</v>
      </c>
      <c r="F209" s="45">
        <f t="shared" si="3"/>
        <v>669</v>
      </c>
      <c r="G209" s="17"/>
    </row>
    <row r="210" s="3" customFormat="1" ht="22" customHeight="1" spans="1:7">
      <c r="A210" s="20">
        <v>206</v>
      </c>
      <c r="B210" s="98" t="s">
        <v>1709</v>
      </c>
      <c r="C210" s="98" t="s">
        <v>1657</v>
      </c>
      <c r="D210" s="98">
        <v>2</v>
      </c>
      <c r="E210" s="20">
        <v>75</v>
      </c>
      <c r="F210" s="45">
        <f t="shared" si="3"/>
        <v>150</v>
      </c>
      <c r="G210" s="17"/>
    </row>
    <row r="211" s="3" customFormat="1" ht="22" customHeight="1" spans="1:7">
      <c r="A211" s="20">
        <v>207</v>
      </c>
      <c r="B211" s="98" t="s">
        <v>1710</v>
      </c>
      <c r="C211" s="98" t="s">
        <v>1657</v>
      </c>
      <c r="D211" s="98">
        <v>2.08</v>
      </c>
      <c r="E211" s="20">
        <v>75</v>
      </c>
      <c r="F211" s="45">
        <f t="shared" si="3"/>
        <v>156</v>
      </c>
      <c r="G211" s="17"/>
    </row>
    <row r="212" s="3" customFormat="1" ht="22" customHeight="1" spans="1:7">
      <c r="A212" s="20">
        <v>208</v>
      </c>
      <c r="B212" s="98" t="s">
        <v>1711</v>
      </c>
      <c r="C212" s="98" t="s">
        <v>1657</v>
      </c>
      <c r="D212" s="98">
        <v>4.52</v>
      </c>
      <c r="E212" s="20">
        <v>75</v>
      </c>
      <c r="F212" s="45">
        <f t="shared" si="3"/>
        <v>339</v>
      </c>
      <c r="G212" s="17"/>
    </row>
    <row r="213" s="3" customFormat="1" ht="22" customHeight="1" spans="1:7">
      <c r="A213" s="20">
        <v>209</v>
      </c>
      <c r="B213" s="98" t="s">
        <v>1712</v>
      </c>
      <c r="C213" s="98" t="s">
        <v>1657</v>
      </c>
      <c r="D213" s="98">
        <v>7.35</v>
      </c>
      <c r="E213" s="20">
        <v>75</v>
      </c>
      <c r="F213" s="45">
        <f t="shared" si="3"/>
        <v>551.25</v>
      </c>
      <c r="G213" s="17"/>
    </row>
    <row r="214" s="3" customFormat="1" ht="22" customHeight="1" spans="1:7">
      <c r="A214" s="20">
        <v>210</v>
      </c>
      <c r="B214" s="98" t="s">
        <v>1713</v>
      </c>
      <c r="C214" s="98" t="s">
        <v>1657</v>
      </c>
      <c r="D214" s="98">
        <v>7.44</v>
      </c>
      <c r="E214" s="20">
        <v>75</v>
      </c>
      <c r="F214" s="45">
        <f t="shared" si="3"/>
        <v>558</v>
      </c>
      <c r="G214" s="17"/>
    </row>
    <row r="215" s="3" customFormat="1" ht="22" customHeight="1" spans="1:7">
      <c r="A215" s="20">
        <v>211</v>
      </c>
      <c r="B215" s="98" t="s">
        <v>1714</v>
      </c>
      <c r="C215" s="98" t="s">
        <v>1657</v>
      </c>
      <c r="D215" s="98">
        <v>1.88</v>
      </c>
      <c r="E215" s="20">
        <v>75</v>
      </c>
      <c r="F215" s="45">
        <f t="shared" si="3"/>
        <v>141</v>
      </c>
      <c r="G215" s="17"/>
    </row>
    <row r="216" s="3" customFormat="1" ht="22" customHeight="1" spans="1:7">
      <c r="A216" s="20">
        <v>212</v>
      </c>
      <c r="B216" s="98" t="s">
        <v>1715</v>
      </c>
      <c r="C216" s="98" t="s">
        <v>1657</v>
      </c>
      <c r="D216" s="98">
        <v>3.55</v>
      </c>
      <c r="E216" s="20">
        <v>75</v>
      </c>
      <c r="F216" s="45">
        <f t="shared" si="3"/>
        <v>266.25</v>
      </c>
      <c r="G216" s="17"/>
    </row>
    <row r="217" s="3" customFormat="1" ht="22" customHeight="1" spans="1:7">
      <c r="A217" s="20">
        <v>213</v>
      </c>
      <c r="B217" s="98" t="s">
        <v>1716</v>
      </c>
      <c r="C217" s="98" t="s">
        <v>1657</v>
      </c>
      <c r="D217" s="98">
        <v>8.8</v>
      </c>
      <c r="E217" s="20">
        <v>75</v>
      </c>
      <c r="F217" s="45">
        <f t="shared" si="3"/>
        <v>660</v>
      </c>
      <c r="G217" s="17"/>
    </row>
    <row r="218" s="3" customFormat="1" ht="22" customHeight="1" spans="1:7">
      <c r="A218" s="20">
        <v>214</v>
      </c>
      <c r="B218" s="98" t="s">
        <v>1717</v>
      </c>
      <c r="C218" s="98" t="s">
        <v>1657</v>
      </c>
      <c r="D218" s="98">
        <v>3.29</v>
      </c>
      <c r="E218" s="20">
        <v>75</v>
      </c>
      <c r="F218" s="45">
        <f t="shared" si="3"/>
        <v>246.75</v>
      </c>
      <c r="G218" s="17"/>
    </row>
    <row r="219" s="3" customFormat="1" ht="22" customHeight="1" spans="1:7">
      <c r="A219" s="20">
        <v>215</v>
      </c>
      <c r="B219" s="98" t="s">
        <v>1718</v>
      </c>
      <c r="C219" s="98" t="s">
        <v>1657</v>
      </c>
      <c r="D219" s="98">
        <v>4.2</v>
      </c>
      <c r="E219" s="20">
        <v>75</v>
      </c>
      <c r="F219" s="45">
        <f t="shared" si="3"/>
        <v>315</v>
      </c>
      <c r="G219" s="17"/>
    </row>
    <row r="220" s="3" customFormat="1" ht="22" customHeight="1" spans="1:7">
      <c r="A220" s="20">
        <v>216</v>
      </c>
      <c r="B220" s="98" t="s">
        <v>1719</v>
      </c>
      <c r="C220" s="98" t="s">
        <v>1657</v>
      </c>
      <c r="D220" s="98">
        <v>5.46</v>
      </c>
      <c r="E220" s="20">
        <v>75</v>
      </c>
      <c r="F220" s="45">
        <f t="shared" si="3"/>
        <v>409.5</v>
      </c>
      <c r="G220" s="17"/>
    </row>
    <row r="221" s="3" customFormat="1" ht="22" customHeight="1" spans="1:7">
      <c r="A221" s="20">
        <v>217</v>
      </c>
      <c r="B221" s="98" t="s">
        <v>1720</v>
      </c>
      <c r="C221" s="98" t="s">
        <v>1657</v>
      </c>
      <c r="D221" s="98">
        <v>3.06</v>
      </c>
      <c r="E221" s="20">
        <v>75</v>
      </c>
      <c r="F221" s="45">
        <f t="shared" si="3"/>
        <v>229.5</v>
      </c>
      <c r="G221" s="17"/>
    </row>
    <row r="222" s="3" customFormat="1" ht="22" customHeight="1" spans="1:7">
      <c r="A222" s="20">
        <v>218</v>
      </c>
      <c r="B222" s="98" t="s">
        <v>1721</v>
      </c>
      <c r="C222" s="98" t="s">
        <v>1657</v>
      </c>
      <c r="D222" s="98">
        <v>1.46</v>
      </c>
      <c r="E222" s="20">
        <v>75</v>
      </c>
      <c r="F222" s="45">
        <f t="shared" si="3"/>
        <v>109.5</v>
      </c>
      <c r="G222" s="17"/>
    </row>
    <row r="223" s="3" customFormat="1" ht="22" customHeight="1" spans="1:7">
      <c r="A223" s="20">
        <v>219</v>
      </c>
      <c r="B223" s="98" t="s">
        <v>1722</v>
      </c>
      <c r="C223" s="98" t="s">
        <v>1657</v>
      </c>
      <c r="D223" s="98">
        <v>4.86</v>
      </c>
      <c r="E223" s="20">
        <v>75</v>
      </c>
      <c r="F223" s="45">
        <f t="shared" si="3"/>
        <v>364.5</v>
      </c>
      <c r="G223" s="17"/>
    </row>
    <row r="224" s="3" customFormat="1" ht="22" customHeight="1" spans="1:7">
      <c r="A224" s="20">
        <v>220</v>
      </c>
      <c r="B224" s="98" t="s">
        <v>1723</v>
      </c>
      <c r="C224" s="98" t="s">
        <v>1657</v>
      </c>
      <c r="D224" s="98">
        <v>4</v>
      </c>
      <c r="E224" s="20">
        <v>75</v>
      </c>
      <c r="F224" s="45">
        <f t="shared" si="3"/>
        <v>300</v>
      </c>
      <c r="G224" s="17"/>
    </row>
    <row r="225" s="3" customFormat="1" ht="22" customHeight="1" spans="1:7">
      <c r="A225" s="20">
        <v>221</v>
      </c>
      <c r="B225" s="98" t="s">
        <v>1724</v>
      </c>
      <c r="C225" s="98" t="s">
        <v>1657</v>
      </c>
      <c r="D225" s="98">
        <v>4.22</v>
      </c>
      <c r="E225" s="20">
        <v>75</v>
      </c>
      <c r="F225" s="45">
        <f t="shared" si="3"/>
        <v>316.5</v>
      </c>
      <c r="G225" s="17"/>
    </row>
    <row r="226" s="3" customFormat="1" ht="22" customHeight="1" spans="1:7">
      <c r="A226" s="20">
        <v>222</v>
      </c>
      <c r="B226" s="98" t="s">
        <v>1725</v>
      </c>
      <c r="C226" s="98" t="s">
        <v>1657</v>
      </c>
      <c r="D226" s="98">
        <v>3.22</v>
      </c>
      <c r="E226" s="20">
        <v>75</v>
      </c>
      <c r="F226" s="45">
        <f t="shared" si="3"/>
        <v>241.5</v>
      </c>
      <c r="G226" s="17"/>
    </row>
    <row r="227" s="3" customFormat="1" ht="22" customHeight="1" spans="1:7">
      <c r="A227" s="20">
        <v>223</v>
      </c>
      <c r="B227" s="98" t="s">
        <v>1726</v>
      </c>
      <c r="C227" s="98" t="s">
        <v>1657</v>
      </c>
      <c r="D227" s="98">
        <v>5.03</v>
      </c>
      <c r="E227" s="20">
        <v>75</v>
      </c>
      <c r="F227" s="45">
        <f t="shared" si="3"/>
        <v>377.25</v>
      </c>
      <c r="G227" s="17"/>
    </row>
    <row r="228" s="3" customFormat="1" ht="22" customHeight="1" spans="1:7">
      <c r="A228" s="20">
        <v>224</v>
      </c>
      <c r="B228" s="98" t="s">
        <v>1727</v>
      </c>
      <c r="C228" s="98" t="s">
        <v>1657</v>
      </c>
      <c r="D228" s="98">
        <v>8.36</v>
      </c>
      <c r="E228" s="20">
        <v>75</v>
      </c>
      <c r="F228" s="45">
        <f t="shared" si="3"/>
        <v>627</v>
      </c>
      <c r="G228" s="17"/>
    </row>
    <row r="229" s="3" customFormat="1" ht="22" customHeight="1" spans="1:7">
      <c r="A229" s="20">
        <v>225</v>
      </c>
      <c r="B229" s="98" t="s">
        <v>1728</v>
      </c>
      <c r="C229" s="98" t="s">
        <v>1657</v>
      </c>
      <c r="D229" s="98">
        <v>3.93</v>
      </c>
      <c r="E229" s="20">
        <v>75</v>
      </c>
      <c r="F229" s="45">
        <f t="shared" si="3"/>
        <v>294.75</v>
      </c>
      <c r="G229" s="17"/>
    </row>
    <row r="230" s="3" customFormat="1" ht="22" customHeight="1" spans="1:7">
      <c r="A230" s="20">
        <v>226</v>
      </c>
      <c r="B230" s="98" t="s">
        <v>1729</v>
      </c>
      <c r="C230" s="98" t="s">
        <v>1657</v>
      </c>
      <c r="D230" s="98">
        <v>6.6</v>
      </c>
      <c r="E230" s="20">
        <v>75</v>
      </c>
      <c r="F230" s="45">
        <f t="shared" si="3"/>
        <v>495</v>
      </c>
      <c r="G230" s="17"/>
    </row>
    <row r="231" s="3" customFormat="1" ht="22" customHeight="1" spans="1:7">
      <c r="A231" s="20">
        <v>227</v>
      </c>
      <c r="B231" s="98" t="s">
        <v>1730</v>
      </c>
      <c r="C231" s="98" t="s">
        <v>1731</v>
      </c>
      <c r="D231" s="98">
        <v>3.36</v>
      </c>
      <c r="E231" s="20">
        <v>75</v>
      </c>
      <c r="F231" s="45">
        <f t="shared" si="3"/>
        <v>252</v>
      </c>
      <c r="G231" s="17"/>
    </row>
    <row r="232" s="3" customFormat="1" ht="22" customHeight="1" spans="1:7">
      <c r="A232" s="20">
        <v>228</v>
      </c>
      <c r="B232" s="98" t="s">
        <v>1732</v>
      </c>
      <c r="C232" s="98" t="s">
        <v>1731</v>
      </c>
      <c r="D232" s="98">
        <v>8.42</v>
      </c>
      <c r="E232" s="20">
        <v>75</v>
      </c>
      <c r="F232" s="45">
        <f t="shared" si="3"/>
        <v>631.5</v>
      </c>
      <c r="G232" s="17"/>
    </row>
    <row r="233" s="3" customFormat="1" ht="22" customHeight="1" spans="1:7">
      <c r="A233" s="20">
        <v>229</v>
      </c>
      <c r="B233" s="98" t="s">
        <v>1733</v>
      </c>
      <c r="C233" s="98" t="s">
        <v>1731</v>
      </c>
      <c r="D233" s="98">
        <v>5.11</v>
      </c>
      <c r="E233" s="20">
        <v>75</v>
      </c>
      <c r="F233" s="45">
        <f t="shared" si="3"/>
        <v>383.25</v>
      </c>
      <c r="G233" s="17"/>
    </row>
    <row r="234" s="3" customFormat="1" ht="22" customHeight="1" spans="1:7">
      <c r="A234" s="20">
        <v>230</v>
      </c>
      <c r="B234" s="98" t="s">
        <v>1734</v>
      </c>
      <c r="C234" s="98" t="s">
        <v>1731</v>
      </c>
      <c r="D234" s="98">
        <v>4.19</v>
      </c>
      <c r="E234" s="20">
        <v>75</v>
      </c>
      <c r="F234" s="45">
        <f t="shared" si="3"/>
        <v>314.25</v>
      </c>
      <c r="G234" s="17"/>
    </row>
    <row r="235" s="3" customFormat="1" ht="22" customHeight="1" spans="1:7">
      <c r="A235" s="20">
        <v>231</v>
      </c>
      <c r="B235" s="98" t="s">
        <v>1735</v>
      </c>
      <c r="C235" s="98" t="s">
        <v>1731</v>
      </c>
      <c r="D235" s="98">
        <v>5.52</v>
      </c>
      <c r="E235" s="20">
        <v>75</v>
      </c>
      <c r="F235" s="45">
        <f t="shared" si="3"/>
        <v>414</v>
      </c>
      <c r="G235" s="17"/>
    </row>
    <row r="236" s="3" customFormat="1" ht="22" customHeight="1" spans="1:7">
      <c r="A236" s="20">
        <v>232</v>
      </c>
      <c r="B236" s="98" t="s">
        <v>1736</v>
      </c>
      <c r="C236" s="98" t="s">
        <v>1731</v>
      </c>
      <c r="D236" s="98">
        <v>11.63</v>
      </c>
      <c r="E236" s="20">
        <v>75</v>
      </c>
      <c r="F236" s="45">
        <f t="shared" si="3"/>
        <v>872.25</v>
      </c>
      <c r="G236" s="17"/>
    </row>
    <row r="237" s="3" customFormat="1" ht="22" customHeight="1" spans="1:7">
      <c r="A237" s="20">
        <v>233</v>
      </c>
      <c r="B237" s="98" t="s">
        <v>1737</v>
      </c>
      <c r="C237" s="98" t="s">
        <v>1731</v>
      </c>
      <c r="D237" s="98">
        <v>1.81</v>
      </c>
      <c r="E237" s="20">
        <v>75</v>
      </c>
      <c r="F237" s="45">
        <f t="shared" si="3"/>
        <v>135.75</v>
      </c>
      <c r="G237" s="17"/>
    </row>
    <row r="238" s="3" customFormat="1" ht="22" customHeight="1" spans="1:7">
      <c r="A238" s="20">
        <v>234</v>
      </c>
      <c r="B238" s="98" t="s">
        <v>1738</v>
      </c>
      <c r="C238" s="98" t="s">
        <v>1731</v>
      </c>
      <c r="D238" s="98">
        <v>5.73</v>
      </c>
      <c r="E238" s="20">
        <v>75</v>
      </c>
      <c r="F238" s="45">
        <f t="shared" si="3"/>
        <v>429.75</v>
      </c>
      <c r="G238" s="17"/>
    </row>
    <row r="239" s="3" customFormat="1" ht="22" customHeight="1" spans="1:7">
      <c r="A239" s="20">
        <v>235</v>
      </c>
      <c r="B239" s="98" t="s">
        <v>1739</v>
      </c>
      <c r="C239" s="98" t="s">
        <v>1731</v>
      </c>
      <c r="D239" s="98">
        <v>11.44</v>
      </c>
      <c r="E239" s="20">
        <v>75</v>
      </c>
      <c r="F239" s="45">
        <f t="shared" si="3"/>
        <v>858</v>
      </c>
      <c r="G239" s="17"/>
    </row>
    <row r="240" s="3" customFormat="1" ht="22" customHeight="1" spans="1:7">
      <c r="A240" s="20">
        <v>236</v>
      </c>
      <c r="B240" s="98" t="s">
        <v>1740</v>
      </c>
      <c r="C240" s="98" t="s">
        <v>1731</v>
      </c>
      <c r="D240" s="98">
        <v>5.93</v>
      </c>
      <c r="E240" s="20">
        <v>75</v>
      </c>
      <c r="F240" s="45">
        <f t="shared" si="3"/>
        <v>444.75</v>
      </c>
      <c r="G240" s="17"/>
    </row>
    <row r="241" s="3" customFormat="1" ht="22" customHeight="1" spans="1:7">
      <c r="A241" s="20">
        <v>237</v>
      </c>
      <c r="B241" s="98" t="s">
        <v>1741</v>
      </c>
      <c r="C241" s="98" t="s">
        <v>1731</v>
      </c>
      <c r="D241" s="98">
        <v>3.47</v>
      </c>
      <c r="E241" s="20">
        <v>75</v>
      </c>
      <c r="F241" s="45">
        <f t="shared" si="3"/>
        <v>260.25</v>
      </c>
      <c r="G241" s="17"/>
    </row>
    <row r="242" s="3" customFormat="1" ht="22" customHeight="1" spans="1:7">
      <c r="A242" s="20">
        <v>238</v>
      </c>
      <c r="B242" s="98" t="s">
        <v>1742</v>
      </c>
      <c r="C242" s="98" t="s">
        <v>1731</v>
      </c>
      <c r="D242" s="98">
        <v>2.87</v>
      </c>
      <c r="E242" s="20">
        <v>75</v>
      </c>
      <c r="F242" s="45">
        <f t="shared" si="3"/>
        <v>215.25</v>
      </c>
      <c r="G242" s="17"/>
    </row>
    <row r="243" s="3" customFormat="1" ht="22" customHeight="1" spans="1:7">
      <c r="A243" s="20">
        <v>239</v>
      </c>
      <c r="B243" s="98" t="s">
        <v>1743</v>
      </c>
      <c r="C243" s="98" t="s">
        <v>1731</v>
      </c>
      <c r="D243" s="98">
        <v>3.89</v>
      </c>
      <c r="E243" s="20">
        <v>75</v>
      </c>
      <c r="F243" s="45">
        <f t="shared" si="3"/>
        <v>291.75</v>
      </c>
      <c r="G243" s="17"/>
    </row>
    <row r="244" s="3" customFormat="1" ht="22" customHeight="1" spans="1:7">
      <c r="A244" s="20">
        <v>240</v>
      </c>
      <c r="B244" s="98" t="s">
        <v>1744</v>
      </c>
      <c r="C244" s="98" t="s">
        <v>1731</v>
      </c>
      <c r="D244" s="98">
        <v>2.77</v>
      </c>
      <c r="E244" s="20">
        <v>75</v>
      </c>
      <c r="F244" s="45">
        <f t="shared" si="3"/>
        <v>207.75</v>
      </c>
      <c r="G244" s="17"/>
    </row>
    <row r="245" s="3" customFormat="1" ht="22" customHeight="1" spans="1:7">
      <c r="A245" s="20">
        <v>241</v>
      </c>
      <c r="B245" s="98" t="s">
        <v>1745</v>
      </c>
      <c r="C245" s="98" t="s">
        <v>1731</v>
      </c>
      <c r="D245" s="98">
        <v>8.21</v>
      </c>
      <c r="E245" s="20">
        <v>75</v>
      </c>
      <c r="F245" s="45">
        <f t="shared" si="3"/>
        <v>615.75</v>
      </c>
      <c r="G245" s="17"/>
    </row>
    <row r="246" s="3" customFormat="1" ht="22" customHeight="1" spans="1:7">
      <c r="A246" s="20">
        <v>242</v>
      </c>
      <c r="B246" s="98" t="s">
        <v>1746</v>
      </c>
      <c r="C246" s="98" t="s">
        <v>1731</v>
      </c>
      <c r="D246" s="98">
        <v>7.21</v>
      </c>
      <c r="E246" s="20">
        <v>75</v>
      </c>
      <c r="F246" s="45">
        <f t="shared" si="3"/>
        <v>540.75</v>
      </c>
      <c r="G246" s="17"/>
    </row>
    <row r="247" s="3" customFormat="1" ht="22" customHeight="1" spans="1:7">
      <c r="A247" s="20">
        <v>243</v>
      </c>
      <c r="B247" s="98" t="s">
        <v>1747</v>
      </c>
      <c r="C247" s="98" t="s">
        <v>1731</v>
      </c>
      <c r="D247" s="98">
        <v>2.19</v>
      </c>
      <c r="E247" s="20">
        <v>75</v>
      </c>
      <c r="F247" s="45">
        <f t="shared" si="3"/>
        <v>164.25</v>
      </c>
      <c r="G247" s="17"/>
    </row>
    <row r="248" s="3" customFormat="1" ht="22" customHeight="1" spans="1:7">
      <c r="A248" s="20">
        <v>244</v>
      </c>
      <c r="B248" s="98" t="s">
        <v>1748</v>
      </c>
      <c r="C248" s="98" t="s">
        <v>1731</v>
      </c>
      <c r="D248" s="98">
        <v>4.96</v>
      </c>
      <c r="E248" s="20">
        <v>75</v>
      </c>
      <c r="F248" s="45">
        <f t="shared" si="3"/>
        <v>372</v>
      </c>
      <c r="G248" s="17"/>
    </row>
    <row r="249" s="3" customFormat="1" ht="22" customHeight="1" spans="1:7">
      <c r="A249" s="20">
        <v>245</v>
      </c>
      <c r="B249" s="98" t="s">
        <v>1749</v>
      </c>
      <c r="C249" s="98" t="s">
        <v>1731</v>
      </c>
      <c r="D249" s="98">
        <v>8.36</v>
      </c>
      <c r="E249" s="20">
        <v>75</v>
      </c>
      <c r="F249" s="45">
        <f t="shared" si="3"/>
        <v>627</v>
      </c>
      <c r="G249" s="17"/>
    </row>
    <row r="250" s="3" customFormat="1" ht="22" customHeight="1" spans="1:7">
      <c r="A250" s="20">
        <v>246</v>
      </c>
      <c r="B250" s="98" t="s">
        <v>1750</v>
      </c>
      <c r="C250" s="98" t="s">
        <v>1731</v>
      </c>
      <c r="D250" s="98">
        <v>1.81</v>
      </c>
      <c r="E250" s="20">
        <v>75</v>
      </c>
      <c r="F250" s="45">
        <f t="shared" si="3"/>
        <v>135.75</v>
      </c>
      <c r="G250" s="17"/>
    </row>
    <row r="251" s="3" customFormat="1" ht="22" customHeight="1" spans="1:7">
      <c r="A251" s="20">
        <v>247</v>
      </c>
      <c r="B251" s="98" t="s">
        <v>149</v>
      </c>
      <c r="C251" s="98" t="s">
        <v>1731</v>
      </c>
      <c r="D251" s="98">
        <v>7.07</v>
      </c>
      <c r="E251" s="20">
        <v>75</v>
      </c>
      <c r="F251" s="45">
        <f t="shared" si="3"/>
        <v>530.25</v>
      </c>
      <c r="G251" s="17"/>
    </row>
    <row r="252" s="3" customFormat="1" ht="22" customHeight="1" spans="1:7">
      <c r="A252" s="20">
        <v>248</v>
      </c>
      <c r="B252" s="98" t="s">
        <v>1751</v>
      </c>
      <c r="C252" s="98" t="s">
        <v>1731</v>
      </c>
      <c r="D252" s="98">
        <v>5.31</v>
      </c>
      <c r="E252" s="20">
        <v>75</v>
      </c>
      <c r="F252" s="45">
        <f t="shared" si="3"/>
        <v>398.25</v>
      </c>
      <c r="G252" s="17"/>
    </row>
    <row r="253" s="3" customFormat="1" ht="22" customHeight="1" spans="1:7">
      <c r="A253" s="20">
        <v>249</v>
      </c>
      <c r="B253" s="98" t="s">
        <v>1752</v>
      </c>
      <c r="C253" s="98" t="s">
        <v>1731</v>
      </c>
      <c r="D253" s="98">
        <v>4.82</v>
      </c>
      <c r="E253" s="20">
        <v>75</v>
      </c>
      <c r="F253" s="45">
        <f t="shared" si="3"/>
        <v>361.5</v>
      </c>
      <c r="G253" s="17"/>
    </row>
    <row r="254" s="3" customFormat="1" ht="22" customHeight="1" spans="1:7">
      <c r="A254" s="20">
        <v>250</v>
      </c>
      <c r="B254" s="98" t="s">
        <v>1753</v>
      </c>
      <c r="C254" s="98" t="s">
        <v>1731</v>
      </c>
      <c r="D254" s="98">
        <v>2.35</v>
      </c>
      <c r="E254" s="20">
        <v>75</v>
      </c>
      <c r="F254" s="45">
        <f t="shared" si="3"/>
        <v>176.25</v>
      </c>
      <c r="G254" s="17"/>
    </row>
    <row r="255" s="3" customFormat="1" ht="22" customHeight="1" spans="1:7">
      <c r="A255" s="20">
        <v>251</v>
      </c>
      <c r="B255" s="98" t="s">
        <v>1754</v>
      </c>
      <c r="C255" s="98" t="s">
        <v>1731</v>
      </c>
      <c r="D255" s="98">
        <v>4.03</v>
      </c>
      <c r="E255" s="20">
        <v>75</v>
      </c>
      <c r="F255" s="45">
        <f t="shared" si="3"/>
        <v>302.25</v>
      </c>
      <c r="G255" s="17"/>
    </row>
    <row r="256" s="3" customFormat="1" ht="22" customHeight="1" spans="1:7">
      <c r="A256" s="20">
        <v>252</v>
      </c>
      <c r="B256" s="98" t="s">
        <v>1755</v>
      </c>
      <c r="C256" s="98" t="s">
        <v>1731</v>
      </c>
      <c r="D256" s="98">
        <v>2.36</v>
      </c>
      <c r="E256" s="20">
        <v>75</v>
      </c>
      <c r="F256" s="45">
        <f t="shared" si="3"/>
        <v>177</v>
      </c>
      <c r="G256" s="17"/>
    </row>
    <row r="257" s="3" customFormat="1" ht="22" customHeight="1" spans="1:7">
      <c r="A257" s="20">
        <v>253</v>
      </c>
      <c r="B257" s="98" t="s">
        <v>1756</v>
      </c>
      <c r="C257" s="98" t="s">
        <v>1731</v>
      </c>
      <c r="D257" s="98">
        <v>2.42</v>
      </c>
      <c r="E257" s="20">
        <v>75</v>
      </c>
      <c r="F257" s="45">
        <f t="shared" si="3"/>
        <v>181.5</v>
      </c>
      <c r="G257" s="17"/>
    </row>
    <row r="258" s="3" customFormat="1" ht="22" customHeight="1" spans="1:7">
      <c r="A258" s="20">
        <v>254</v>
      </c>
      <c r="B258" s="98" t="s">
        <v>1757</v>
      </c>
      <c r="C258" s="98" t="s">
        <v>1731</v>
      </c>
      <c r="D258" s="98">
        <v>2.11</v>
      </c>
      <c r="E258" s="20">
        <v>75</v>
      </c>
      <c r="F258" s="45">
        <f t="shared" si="3"/>
        <v>158.25</v>
      </c>
      <c r="G258" s="17"/>
    </row>
    <row r="259" s="3" customFormat="1" ht="22" customHeight="1" spans="1:7">
      <c r="A259" s="20">
        <v>255</v>
      </c>
      <c r="B259" s="98" t="s">
        <v>1758</v>
      </c>
      <c r="C259" s="98" t="s">
        <v>1731</v>
      </c>
      <c r="D259" s="98">
        <v>2.45</v>
      </c>
      <c r="E259" s="20">
        <v>75</v>
      </c>
      <c r="F259" s="45">
        <f t="shared" si="3"/>
        <v>183.75</v>
      </c>
      <c r="G259" s="17"/>
    </row>
    <row r="260" s="3" customFormat="1" ht="22" customHeight="1" spans="1:7">
      <c r="A260" s="20">
        <v>256</v>
      </c>
      <c r="B260" s="98" t="s">
        <v>1759</v>
      </c>
      <c r="C260" s="98" t="s">
        <v>1731</v>
      </c>
      <c r="D260" s="98">
        <v>3.54</v>
      </c>
      <c r="E260" s="20">
        <v>75</v>
      </c>
      <c r="F260" s="45">
        <f t="shared" si="3"/>
        <v>265.5</v>
      </c>
      <c r="G260" s="17"/>
    </row>
    <row r="261" s="3" customFormat="1" ht="22" customHeight="1" spans="1:7">
      <c r="A261" s="20">
        <v>257</v>
      </c>
      <c r="B261" s="98" t="s">
        <v>1760</v>
      </c>
      <c r="C261" s="98" t="s">
        <v>1731</v>
      </c>
      <c r="D261" s="98">
        <v>6.71</v>
      </c>
      <c r="E261" s="20">
        <v>75</v>
      </c>
      <c r="F261" s="45">
        <f t="shared" ref="F261:F324" si="4">D261*E261</f>
        <v>503.25</v>
      </c>
      <c r="G261" s="17"/>
    </row>
    <row r="262" s="3" customFormat="1" ht="22" customHeight="1" spans="1:7">
      <c r="A262" s="20">
        <v>258</v>
      </c>
      <c r="B262" s="98" t="s">
        <v>1761</v>
      </c>
      <c r="C262" s="98" t="s">
        <v>1731</v>
      </c>
      <c r="D262" s="98">
        <v>10.16</v>
      </c>
      <c r="E262" s="20">
        <v>75</v>
      </c>
      <c r="F262" s="45">
        <f t="shared" si="4"/>
        <v>762</v>
      </c>
      <c r="G262" s="17"/>
    </row>
    <row r="263" s="3" customFormat="1" ht="22" customHeight="1" spans="1:7">
      <c r="A263" s="20">
        <v>259</v>
      </c>
      <c r="B263" s="98" t="s">
        <v>1762</v>
      </c>
      <c r="C263" s="98" t="s">
        <v>1731</v>
      </c>
      <c r="D263" s="98">
        <v>5.04</v>
      </c>
      <c r="E263" s="20">
        <v>75</v>
      </c>
      <c r="F263" s="45">
        <f t="shared" si="4"/>
        <v>378</v>
      </c>
      <c r="G263" s="17"/>
    </row>
    <row r="264" s="3" customFormat="1" ht="22" customHeight="1" spans="1:7">
      <c r="A264" s="20">
        <v>260</v>
      </c>
      <c r="B264" s="98" t="s">
        <v>1763</v>
      </c>
      <c r="C264" s="98" t="s">
        <v>1731</v>
      </c>
      <c r="D264" s="98">
        <v>4.78</v>
      </c>
      <c r="E264" s="20">
        <v>75</v>
      </c>
      <c r="F264" s="45">
        <f t="shared" si="4"/>
        <v>358.5</v>
      </c>
      <c r="G264" s="17"/>
    </row>
    <row r="265" s="3" customFormat="1" ht="22" customHeight="1" spans="1:7">
      <c r="A265" s="20">
        <v>261</v>
      </c>
      <c r="B265" s="98" t="s">
        <v>1764</v>
      </c>
      <c r="C265" s="98" t="s">
        <v>1731</v>
      </c>
      <c r="D265" s="98">
        <v>6.76</v>
      </c>
      <c r="E265" s="20">
        <v>75</v>
      </c>
      <c r="F265" s="45">
        <f t="shared" si="4"/>
        <v>507</v>
      </c>
      <c r="G265" s="17"/>
    </row>
    <row r="266" s="3" customFormat="1" ht="22" customHeight="1" spans="1:7">
      <c r="A266" s="20">
        <v>262</v>
      </c>
      <c r="B266" s="98" t="s">
        <v>1765</v>
      </c>
      <c r="C266" s="98" t="s">
        <v>1731</v>
      </c>
      <c r="D266" s="98">
        <v>7.76</v>
      </c>
      <c r="E266" s="20">
        <v>75</v>
      </c>
      <c r="F266" s="45">
        <f t="shared" si="4"/>
        <v>582</v>
      </c>
      <c r="G266" s="17"/>
    </row>
    <row r="267" s="3" customFormat="1" ht="22" customHeight="1" spans="1:7">
      <c r="A267" s="20">
        <v>263</v>
      </c>
      <c r="B267" s="98" t="s">
        <v>1439</v>
      </c>
      <c r="C267" s="98" t="s">
        <v>1731</v>
      </c>
      <c r="D267" s="98">
        <v>4.69</v>
      </c>
      <c r="E267" s="20">
        <v>75</v>
      </c>
      <c r="F267" s="45">
        <f t="shared" si="4"/>
        <v>351.75</v>
      </c>
      <c r="G267" s="17"/>
    </row>
    <row r="268" s="3" customFormat="1" ht="22" customHeight="1" spans="1:7">
      <c r="A268" s="20">
        <v>264</v>
      </c>
      <c r="B268" s="98" t="s">
        <v>270</v>
      </c>
      <c r="C268" s="98" t="s">
        <v>1731</v>
      </c>
      <c r="D268" s="98">
        <v>3.99</v>
      </c>
      <c r="E268" s="20">
        <v>75</v>
      </c>
      <c r="F268" s="45">
        <f t="shared" si="4"/>
        <v>299.25</v>
      </c>
      <c r="G268" s="17"/>
    </row>
    <row r="269" s="3" customFormat="1" ht="22" customHeight="1" spans="1:7">
      <c r="A269" s="20">
        <v>265</v>
      </c>
      <c r="B269" s="98" t="s">
        <v>529</v>
      </c>
      <c r="C269" s="98" t="s">
        <v>1731</v>
      </c>
      <c r="D269" s="98">
        <v>5.93</v>
      </c>
      <c r="E269" s="20">
        <v>75</v>
      </c>
      <c r="F269" s="45">
        <f t="shared" si="4"/>
        <v>444.75</v>
      </c>
      <c r="G269" s="17"/>
    </row>
    <row r="270" s="3" customFormat="1" ht="22" customHeight="1" spans="1:7">
      <c r="A270" s="20">
        <v>266</v>
      </c>
      <c r="B270" s="98" t="s">
        <v>1766</v>
      </c>
      <c r="C270" s="98" t="s">
        <v>1731</v>
      </c>
      <c r="D270" s="98">
        <v>5.08</v>
      </c>
      <c r="E270" s="20">
        <v>75</v>
      </c>
      <c r="F270" s="45">
        <f t="shared" si="4"/>
        <v>381</v>
      </c>
      <c r="G270" s="17"/>
    </row>
    <row r="271" s="3" customFormat="1" ht="22" customHeight="1" spans="1:7">
      <c r="A271" s="20">
        <v>267</v>
      </c>
      <c r="B271" s="98" t="s">
        <v>1767</v>
      </c>
      <c r="C271" s="98" t="s">
        <v>1731</v>
      </c>
      <c r="D271" s="98">
        <v>5.04</v>
      </c>
      <c r="E271" s="20">
        <v>75</v>
      </c>
      <c r="F271" s="45">
        <f t="shared" si="4"/>
        <v>378</v>
      </c>
      <c r="G271" s="17"/>
    </row>
    <row r="272" s="3" customFormat="1" ht="22" customHeight="1" spans="1:7">
      <c r="A272" s="20">
        <v>268</v>
      </c>
      <c r="B272" s="98" t="s">
        <v>1768</v>
      </c>
      <c r="C272" s="98" t="s">
        <v>1731</v>
      </c>
      <c r="D272" s="98">
        <v>1.26</v>
      </c>
      <c r="E272" s="20">
        <v>75</v>
      </c>
      <c r="F272" s="45">
        <f t="shared" si="4"/>
        <v>94.5</v>
      </c>
      <c r="G272" s="17"/>
    </row>
    <row r="273" s="3" customFormat="1" ht="22" customHeight="1" spans="1:7">
      <c r="A273" s="20">
        <v>269</v>
      </c>
      <c r="B273" s="98" t="s">
        <v>1769</v>
      </c>
      <c r="C273" s="98" t="s">
        <v>1731</v>
      </c>
      <c r="D273" s="98">
        <v>9.11</v>
      </c>
      <c r="E273" s="20">
        <v>75</v>
      </c>
      <c r="F273" s="45">
        <f t="shared" si="4"/>
        <v>683.25</v>
      </c>
      <c r="G273" s="17"/>
    </row>
    <row r="274" s="3" customFormat="1" ht="22" customHeight="1" spans="1:7">
      <c r="A274" s="20">
        <v>270</v>
      </c>
      <c r="B274" s="98" t="s">
        <v>1770</v>
      </c>
      <c r="C274" s="98" t="s">
        <v>1731</v>
      </c>
      <c r="D274" s="98">
        <v>5.69</v>
      </c>
      <c r="E274" s="20">
        <v>75</v>
      </c>
      <c r="F274" s="45">
        <f t="shared" si="4"/>
        <v>426.75</v>
      </c>
      <c r="G274" s="17"/>
    </row>
    <row r="275" s="3" customFormat="1" ht="22" customHeight="1" spans="1:7">
      <c r="A275" s="20">
        <v>271</v>
      </c>
      <c r="B275" s="98" t="s">
        <v>1771</v>
      </c>
      <c r="C275" s="98" t="s">
        <v>1731</v>
      </c>
      <c r="D275" s="98">
        <v>1.96</v>
      </c>
      <c r="E275" s="20">
        <v>75</v>
      </c>
      <c r="F275" s="45">
        <f t="shared" si="4"/>
        <v>147</v>
      </c>
      <c r="G275" s="17"/>
    </row>
    <row r="276" s="3" customFormat="1" ht="22" customHeight="1" spans="1:7">
      <c r="A276" s="20">
        <v>272</v>
      </c>
      <c r="B276" s="98" t="s">
        <v>1772</v>
      </c>
      <c r="C276" s="98" t="s">
        <v>1731</v>
      </c>
      <c r="D276" s="98">
        <v>3.39</v>
      </c>
      <c r="E276" s="20">
        <v>75</v>
      </c>
      <c r="F276" s="45">
        <f t="shared" si="4"/>
        <v>254.25</v>
      </c>
      <c r="G276" s="17"/>
    </row>
    <row r="277" s="3" customFormat="1" ht="22" customHeight="1" spans="1:7">
      <c r="A277" s="20">
        <v>273</v>
      </c>
      <c r="B277" s="98" t="s">
        <v>1773</v>
      </c>
      <c r="C277" s="98" t="s">
        <v>1731</v>
      </c>
      <c r="D277" s="99">
        <v>8.2</v>
      </c>
      <c r="E277" s="20">
        <v>75</v>
      </c>
      <c r="F277" s="45">
        <f t="shared" si="4"/>
        <v>615</v>
      </c>
      <c r="G277" s="17"/>
    </row>
    <row r="278" s="3" customFormat="1" ht="22" customHeight="1" spans="1:7">
      <c r="A278" s="20">
        <v>274</v>
      </c>
      <c r="B278" s="98" t="s">
        <v>1774</v>
      </c>
      <c r="C278" s="98" t="s">
        <v>1731</v>
      </c>
      <c r="D278" s="98">
        <v>9.96</v>
      </c>
      <c r="E278" s="20">
        <v>75</v>
      </c>
      <c r="F278" s="45">
        <f t="shared" si="4"/>
        <v>747</v>
      </c>
      <c r="G278" s="17"/>
    </row>
    <row r="279" s="3" customFormat="1" ht="22" customHeight="1" spans="1:7">
      <c r="A279" s="20">
        <v>275</v>
      </c>
      <c r="B279" s="98" t="s">
        <v>1775</v>
      </c>
      <c r="C279" s="98" t="s">
        <v>1731</v>
      </c>
      <c r="D279" s="98">
        <v>5.92</v>
      </c>
      <c r="E279" s="20">
        <v>75</v>
      </c>
      <c r="F279" s="45">
        <f t="shared" si="4"/>
        <v>444</v>
      </c>
      <c r="G279" s="17"/>
    </row>
    <row r="280" s="3" customFormat="1" ht="22" customHeight="1" spans="1:7">
      <c r="A280" s="20">
        <v>276</v>
      </c>
      <c r="B280" s="98" t="s">
        <v>1776</v>
      </c>
      <c r="C280" s="98" t="s">
        <v>1731</v>
      </c>
      <c r="D280" s="98">
        <v>4</v>
      </c>
      <c r="E280" s="20">
        <v>75</v>
      </c>
      <c r="F280" s="45">
        <f t="shared" si="4"/>
        <v>300</v>
      </c>
      <c r="G280" s="17"/>
    </row>
    <row r="281" s="3" customFormat="1" ht="22" customHeight="1" spans="1:7">
      <c r="A281" s="20">
        <v>277</v>
      </c>
      <c r="B281" s="98" t="s">
        <v>1777</v>
      </c>
      <c r="C281" s="98" t="s">
        <v>1731</v>
      </c>
      <c r="D281" s="98">
        <v>6.52</v>
      </c>
      <c r="E281" s="20">
        <v>75</v>
      </c>
      <c r="F281" s="45">
        <f t="shared" si="4"/>
        <v>489</v>
      </c>
      <c r="G281" s="17"/>
    </row>
    <row r="282" s="3" customFormat="1" ht="22" customHeight="1" spans="1:7">
      <c r="A282" s="20">
        <v>278</v>
      </c>
      <c r="B282" s="98" t="s">
        <v>1778</v>
      </c>
      <c r="C282" s="98" t="s">
        <v>1731</v>
      </c>
      <c r="D282" s="98">
        <v>3.51</v>
      </c>
      <c r="E282" s="20">
        <v>75</v>
      </c>
      <c r="F282" s="45">
        <f t="shared" si="4"/>
        <v>263.25</v>
      </c>
      <c r="G282" s="17"/>
    </row>
    <row r="283" s="3" customFormat="1" ht="22" customHeight="1" spans="1:7">
      <c r="A283" s="20">
        <v>279</v>
      </c>
      <c r="B283" s="98" t="s">
        <v>1779</v>
      </c>
      <c r="C283" s="98" t="s">
        <v>1731</v>
      </c>
      <c r="D283" s="98">
        <v>5.39</v>
      </c>
      <c r="E283" s="20">
        <v>75</v>
      </c>
      <c r="F283" s="45">
        <f t="shared" si="4"/>
        <v>404.25</v>
      </c>
      <c r="G283" s="17"/>
    </row>
    <row r="284" s="3" customFormat="1" ht="22" customHeight="1" spans="1:7">
      <c r="A284" s="20">
        <v>280</v>
      </c>
      <c r="B284" s="98" t="s">
        <v>1780</v>
      </c>
      <c r="C284" s="98" t="s">
        <v>1731</v>
      </c>
      <c r="D284" s="98">
        <v>1.16</v>
      </c>
      <c r="E284" s="20">
        <v>75</v>
      </c>
      <c r="F284" s="45">
        <f t="shared" si="4"/>
        <v>87</v>
      </c>
      <c r="G284" s="17"/>
    </row>
    <row r="285" s="3" customFormat="1" ht="22" customHeight="1" spans="1:7">
      <c r="A285" s="20">
        <v>281</v>
      </c>
      <c r="B285" s="98" t="s">
        <v>1781</v>
      </c>
      <c r="C285" s="98" t="s">
        <v>1731</v>
      </c>
      <c r="D285" s="98">
        <v>8.36</v>
      </c>
      <c r="E285" s="20">
        <v>75</v>
      </c>
      <c r="F285" s="45">
        <f t="shared" si="4"/>
        <v>627</v>
      </c>
      <c r="G285" s="17"/>
    </row>
    <row r="286" s="3" customFormat="1" ht="22" customHeight="1" spans="1:7">
      <c r="A286" s="20">
        <v>282</v>
      </c>
      <c r="B286" s="98" t="s">
        <v>1782</v>
      </c>
      <c r="C286" s="98" t="s">
        <v>1731</v>
      </c>
      <c r="D286" s="98">
        <v>3.99</v>
      </c>
      <c r="E286" s="20">
        <v>75</v>
      </c>
      <c r="F286" s="45">
        <f t="shared" si="4"/>
        <v>299.25</v>
      </c>
      <c r="G286" s="17"/>
    </row>
    <row r="287" s="3" customFormat="1" ht="22" customHeight="1" spans="1:7">
      <c r="A287" s="20">
        <v>283</v>
      </c>
      <c r="B287" s="98" t="s">
        <v>1783</v>
      </c>
      <c r="C287" s="98" t="s">
        <v>1731</v>
      </c>
      <c r="D287" s="98">
        <v>2.55</v>
      </c>
      <c r="E287" s="20">
        <v>75</v>
      </c>
      <c r="F287" s="45">
        <f t="shared" si="4"/>
        <v>191.25</v>
      </c>
      <c r="G287" s="17"/>
    </row>
    <row r="288" s="3" customFormat="1" ht="22" customHeight="1" spans="1:7">
      <c r="A288" s="20">
        <v>284</v>
      </c>
      <c r="B288" s="98" t="s">
        <v>1784</v>
      </c>
      <c r="C288" s="98" t="s">
        <v>1731</v>
      </c>
      <c r="D288" s="98">
        <v>11.19</v>
      </c>
      <c r="E288" s="20">
        <v>75</v>
      </c>
      <c r="F288" s="45">
        <f t="shared" si="4"/>
        <v>839.25</v>
      </c>
      <c r="G288" s="17"/>
    </row>
    <row r="289" s="3" customFormat="1" ht="22" customHeight="1" spans="1:7">
      <c r="A289" s="20">
        <v>285</v>
      </c>
      <c r="B289" s="98" t="s">
        <v>1785</v>
      </c>
      <c r="C289" s="98" t="s">
        <v>1731</v>
      </c>
      <c r="D289" s="98">
        <v>7.26</v>
      </c>
      <c r="E289" s="20">
        <v>75</v>
      </c>
      <c r="F289" s="45">
        <f t="shared" si="4"/>
        <v>544.5</v>
      </c>
      <c r="G289" s="17"/>
    </row>
    <row r="290" s="3" customFormat="1" ht="22" customHeight="1" spans="1:7">
      <c r="A290" s="20">
        <v>286</v>
      </c>
      <c r="B290" s="98" t="s">
        <v>1786</v>
      </c>
      <c r="C290" s="98" t="s">
        <v>1731</v>
      </c>
      <c r="D290" s="98">
        <v>5.65</v>
      </c>
      <c r="E290" s="20">
        <v>75</v>
      </c>
      <c r="F290" s="45">
        <f t="shared" si="4"/>
        <v>423.75</v>
      </c>
      <c r="G290" s="17"/>
    </row>
    <row r="291" s="3" customFormat="1" ht="22" customHeight="1" spans="1:7">
      <c r="A291" s="20">
        <v>287</v>
      </c>
      <c r="B291" s="98" t="s">
        <v>1787</v>
      </c>
      <c r="C291" s="98" t="s">
        <v>1731</v>
      </c>
      <c r="D291" s="98">
        <v>2.12</v>
      </c>
      <c r="E291" s="20">
        <v>75</v>
      </c>
      <c r="F291" s="45">
        <f t="shared" si="4"/>
        <v>159</v>
      </c>
      <c r="G291" s="17"/>
    </row>
    <row r="292" s="3" customFormat="1" ht="22" customHeight="1" spans="1:7">
      <c r="A292" s="20">
        <v>288</v>
      </c>
      <c r="B292" s="98" t="s">
        <v>1788</v>
      </c>
      <c r="C292" s="98" t="s">
        <v>1731</v>
      </c>
      <c r="D292" s="98">
        <v>7.34</v>
      </c>
      <c r="E292" s="20">
        <v>75</v>
      </c>
      <c r="F292" s="45">
        <f t="shared" si="4"/>
        <v>550.5</v>
      </c>
      <c r="G292" s="17"/>
    </row>
    <row r="293" s="3" customFormat="1" ht="22" customHeight="1" spans="1:7">
      <c r="A293" s="20">
        <v>289</v>
      </c>
      <c r="B293" s="98" t="s">
        <v>1789</v>
      </c>
      <c r="C293" s="98" t="s">
        <v>1731</v>
      </c>
      <c r="D293" s="98">
        <v>10.52</v>
      </c>
      <c r="E293" s="20">
        <v>75</v>
      </c>
      <c r="F293" s="45">
        <f t="shared" si="4"/>
        <v>789</v>
      </c>
      <c r="G293" s="17"/>
    </row>
    <row r="294" s="3" customFormat="1" ht="22" customHeight="1" spans="1:7">
      <c r="A294" s="20">
        <v>290</v>
      </c>
      <c r="B294" s="98" t="s">
        <v>1790</v>
      </c>
      <c r="C294" s="98" t="s">
        <v>1731</v>
      </c>
      <c r="D294" s="98">
        <v>4.42</v>
      </c>
      <c r="E294" s="20">
        <v>75</v>
      </c>
      <c r="F294" s="45">
        <f t="shared" si="4"/>
        <v>331.5</v>
      </c>
      <c r="G294" s="17"/>
    </row>
    <row r="295" s="3" customFormat="1" ht="22" customHeight="1" spans="1:7">
      <c r="A295" s="20">
        <v>291</v>
      </c>
      <c r="B295" s="98" t="s">
        <v>1791</v>
      </c>
      <c r="C295" s="98" t="s">
        <v>1731</v>
      </c>
      <c r="D295" s="98">
        <v>1.56</v>
      </c>
      <c r="E295" s="20">
        <v>75</v>
      </c>
      <c r="F295" s="45">
        <f t="shared" si="4"/>
        <v>117</v>
      </c>
      <c r="G295" s="17"/>
    </row>
    <row r="296" s="3" customFormat="1" ht="22" customHeight="1" spans="1:7">
      <c r="A296" s="20">
        <v>292</v>
      </c>
      <c r="B296" s="98" t="s">
        <v>1792</v>
      </c>
      <c r="C296" s="98" t="s">
        <v>1731</v>
      </c>
      <c r="D296" s="98">
        <v>4.08</v>
      </c>
      <c r="E296" s="20">
        <v>75</v>
      </c>
      <c r="F296" s="45">
        <f t="shared" si="4"/>
        <v>306</v>
      </c>
      <c r="G296" s="17"/>
    </row>
    <row r="297" s="3" customFormat="1" ht="22" customHeight="1" spans="1:7">
      <c r="A297" s="20">
        <v>293</v>
      </c>
      <c r="B297" s="98" t="s">
        <v>1793</v>
      </c>
      <c r="C297" s="98" t="s">
        <v>1731</v>
      </c>
      <c r="D297" s="98">
        <v>6.28</v>
      </c>
      <c r="E297" s="20">
        <v>75</v>
      </c>
      <c r="F297" s="45">
        <f t="shared" si="4"/>
        <v>471</v>
      </c>
      <c r="G297" s="17"/>
    </row>
    <row r="298" s="3" customFormat="1" ht="22" customHeight="1" spans="1:7">
      <c r="A298" s="20">
        <v>294</v>
      </c>
      <c r="B298" s="98" t="s">
        <v>1794</v>
      </c>
      <c r="C298" s="98" t="s">
        <v>1731</v>
      </c>
      <c r="D298" s="98">
        <v>3.47</v>
      </c>
      <c r="E298" s="20">
        <v>75</v>
      </c>
      <c r="F298" s="45">
        <f t="shared" si="4"/>
        <v>260.25</v>
      </c>
      <c r="G298" s="17"/>
    </row>
    <row r="299" s="3" customFormat="1" ht="22" customHeight="1" spans="1:7">
      <c r="A299" s="20">
        <v>295</v>
      </c>
      <c r="B299" s="98" t="s">
        <v>1795</v>
      </c>
      <c r="C299" s="98" t="s">
        <v>1731</v>
      </c>
      <c r="D299" s="98">
        <v>12.86</v>
      </c>
      <c r="E299" s="20">
        <v>75</v>
      </c>
      <c r="F299" s="45">
        <f t="shared" si="4"/>
        <v>964.5</v>
      </c>
      <c r="G299" s="17"/>
    </row>
    <row r="300" s="3" customFormat="1" ht="22" customHeight="1" spans="1:7">
      <c r="A300" s="20">
        <v>296</v>
      </c>
      <c r="B300" s="98" t="s">
        <v>1796</v>
      </c>
      <c r="C300" s="98" t="s">
        <v>1731</v>
      </c>
      <c r="D300" s="98">
        <v>2</v>
      </c>
      <c r="E300" s="20">
        <v>75</v>
      </c>
      <c r="F300" s="45">
        <f t="shared" si="4"/>
        <v>150</v>
      </c>
      <c r="G300" s="17"/>
    </row>
    <row r="301" s="3" customFormat="1" ht="22" customHeight="1" spans="1:7">
      <c r="A301" s="20">
        <v>297</v>
      </c>
      <c r="B301" s="98" t="s">
        <v>1797</v>
      </c>
      <c r="C301" s="98" t="s">
        <v>1731</v>
      </c>
      <c r="D301" s="98">
        <v>2.44</v>
      </c>
      <c r="E301" s="20">
        <v>75</v>
      </c>
      <c r="F301" s="45">
        <f t="shared" si="4"/>
        <v>183</v>
      </c>
      <c r="G301" s="17"/>
    </row>
    <row r="302" s="3" customFormat="1" ht="22" customHeight="1" spans="1:7">
      <c r="A302" s="20">
        <v>298</v>
      </c>
      <c r="B302" s="98" t="s">
        <v>1798</v>
      </c>
      <c r="C302" s="98" t="s">
        <v>1731</v>
      </c>
      <c r="D302" s="98">
        <v>5.47</v>
      </c>
      <c r="E302" s="20">
        <v>75</v>
      </c>
      <c r="F302" s="45">
        <f t="shared" si="4"/>
        <v>410.25</v>
      </c>
      <c r="G302" s="17"/>
    </row>
    <row r="303" s="3" customFormat="1" ht="22" customHeight="1" spans="1:7">
      <c r="A303" s="20">
        <v>299</v>
      </c>
      <c r="B303" s="98" t="s">
        <v>1799</v>
      </c>
      <c r="C303" s="98" t="s">
        <v>1800</v>
      </c>
      <c r="D303" s="98">
        <v>4.8</v>
      </c>
      <c r="E303" s="20">
        <v>75</v>
      </c>
      <c r="F303" s="45">
        <f t="shared" si="4"/>
        <v>360</v>
      </c>
      <c r="G303" s="17"/>
    </row>
    <row r="304" s="3" customFormat="1" ht="22" customHeight="1" spans="1:7">
      <c r="A304" s="20">
        <v>300</v>
      </c>
      <c r="B304" s="98" t="s">
        <v>1801</v>
      </c>
      <c r="C304" s="98" t="s">
        <v>1800</v>
      </c>
      <c r="D304" s="98">
        <v>4.87</v>
      </c>
      <c r="E304" s="20">
        <v>75</v>
      </c>
      <c r="F304" s="45">
        <f t="shared" si="4"/>
        <v>365.25</v>
      </c>
      <c r="G304" s="17"/>
    </row>
    <row r="305" s="3" customFormat="1" ht="22" customHeight="1" spans="1:7">
      <c r="A305" s="20">
        <v>301</v>
      </c>
      <c r="B305" s="19" t="s">
        <v>1802</v>
      </c>
      <c r="C305" s="19" t="s">
        <v>1800</v>
      </c>
      <c r="D305" s="19">
        <v>8.99</v>
      </c>
      <c r="E305" s="20">
        <v>75</v>
      </c>
      <c r="F305" s="45">
        <f t="shared" si="4"/>
        <v>674.25</v>
      </c>
      <c r="G305" s="17"/>
    </row>
    <row r="306" s="3" customFormat="1" ht="22" customHeight="1" spans="1:7">
      <c r="A306" s="20">
        <v>302</v>
      </c>
      <c r="B306" s="19" t="s">
        <v>1803</v>
      </c>
      <c r="C306" s="19" t="s">
        <v>1800</v>
      </c>
      <c r="D306" s="19">
        <v>8.39</v>
      </c>
      <c r="E306" s="20">
        <v>75</v>
      </c>
      <c r="F306" s="45">
        <f t="shared" si="4"/>
        <v>629.25</v>
      </c>
      <c r="G306" s="17"/>
    </row>
    <row r="307" s="3" customFormat="1" ht="22" customHeight="1" spans="1:7">
      <c r="A307" s="20">
        <v>303</v>
      </c>
      <c r="B307" s="98" t="s">
        <v>1804</v>
      </c>
      <c r="C307" s="98" t="s">
        <v>1800</v>
      </c>
      <c r="D307" s="98">
        <v>3.55</v>
      </c>
      <c r="E307" s="20">
        <v>75</v>
      </c>
      <c r="F307" s="45">
        <f t="shared" si="4"/>
        <v>266.25</v>
      </c>
      <c r="G307" s="17"/>
    </row>
    <row r="308" s="3" customFormat="1" ht="22" customHeight="1" spans="1:7">
      <c r="A308" s="20">
        <v>304</v>
      </c>
      <c r="B308" s="98" t="s">
        <v>1805</v>
      </c>
      <c r="C308" s="98" t="s">
        <v>1800</v>
      </c>
      <c r="D308" s="98">
        <v>6.32</v>
      </c>
      <c r="E308" s="20">
        <v>75</v>
      </c>
      <c r="F308" s="45">
        <f t="shared" si="4"/>
        <v>474</v>
      </c>
      <c r="G308" s="17"/>
    </row>
    <row r="309" s="3" customFormat="1" ht="22" customHeight="1" spans="1:7">
      <c r="A309" s="20">
        <v>305</v>
      </c>
      <c r="B309" s="98" t="s">
        <v>1806</v>
      </c>
      <c r="C309" s="98" t="s">
        <v>1800</v>
      </c>
      <c r="D309" s="98">
        <v>5.79</v>
      </c>
      <c r="E309" s="20">
        <v>75</v>
      </c>
      <c r="F309" s="45">
        <f t="shared" si="4"/>
        <v>434.25</v>
      </c>
      <c r="G309" s="17"/>
    </row>
    <row r="310" s="3" customFormat="1" ht="22" customHeight="1" spans="1:7">
      <c r="A310" s="20">
        <v>306</v>
      </c>
      <c r="B310" s="98" t="s">
        <v>1807</v>
      </c>
      <c r="C310" s="98" t="s">
        <v>1800</v>
      </c>
      <c r="D310" s="98">
        <v>5.87</v>
      </c>
      <c r="E310" s="20">
        <v>75</v>
      </c>
      <c r="F310" s="45">
        <f t="shared" si="4"/>
        <v>440.25</v>
      </c>
      <c r="G310" s="17"/>
    </row>
    <row r="311" s="3" customFormat="1" ht="22" customHeight="1" spans="1:7">
      <c r="A311" s="20">
        <v>307</v>
      </c>
      <c r="B311" s="98" t="s">
        <v>1808</v>
      </c>
      <c r="C311" s="98" t="s">
        <v>1800</v>
      </c>
      <c r="D311" s="98">
        <v>5.76</v>
      </c>
      <c r="E311" s="20">
        <v>75</v>
      </c>
      <c r="F311" s="45">
        <f t="shared" si="4"/>
        <v>432</v>
      </c>
      <c r="G311" s="17"/>
    </row>
    <row r="312" s="3" customFormat="1" ht="22" customHeight="1" spans="1:7">
      <c r="A312" s="20">
        <v>308</v>
      </c>
      <c r="B312" s="98" t="s">
        <v>1809</v>
      </c>
      <c r="C312" s="98" t="s">
        <v>1800</v>
      </c>
      <c r="D312" s="98">
        <v>5.26</v>
      </c>
      <c r="E312" s="20">
        <v>75</v>
      </c>
      <c r="F312" s="45">
        <f t="shared" si="4"/>
        <v>394.5</v>
      </c>
      <c r="G312" s="17"/>
    </row>
    <row r="313" s="3" customFormat="1" ht="22" customHeight="1" spans="1:7">
      <c r="A313" s="20">
        <v>309</v>
      </c>
      <c r="B313" s="98" t="s">
        <v>1810</v>
      </c>
      <c r="C313" s="98" t="s">
        <v>1800</v>
      </c>
      <c r="D313" s="98">
        <v>7.09</v>
      </c>
      <c r="E313" s="20">
        <v>75</v>
      </c>
      <c r="F313" s="45">
        <f t="shared" si="4"/>
        <v>531.75</v>
      </c>
      <c r="G313" s="17"/>
    </row>
    <row r="314" s="3" customFormat="1" ht="22" customHeight="1" spans="1:7">
      <c r="A314" s="20">
        <v>310</v>
      </c>
      <c r="B314" s="98" t="s">
        <v>1811</v>
      </c>
      <c r="C314" s="98" t="s">
        <v>1800</v>
      </c>
      <c r="D314" s="98">
        <v>4.86</v>
      </c>
      <c r="E314" s="20">
        <v>75</v>
      </c>
      <c r="F314" s="45">
        <f t="shared" si="4"/>
        <v>364.5</v>
      </c>
      <c r="G314" s="17"/>
    </row>
    <row r="315" s="3" customFormat="1" ht="22" customHeight="1" spans="1:7">
      <c r="A315" s="20">
        <v>311</v>
      </c>
      <c r="B315" s="98" t="s">
        <v>1812</v>
      </c>
      <c r="C315" s="98" t="s">
        <v>1800</v>
      </c>
      <c r="D315" s="99">
        <v>2.3</v>
      </c>
      <c r="E315" s="20">
        <v>75</v>
      </c>
      <c r="F315" s="45">
        <f t="shared" si="4"/>
        <v>172.5</v>
      </c>
      <c r="G315" s="17"/>
    </row>
    <row r="316" s="3" customFormat="1" ht="22" customHeight="1" spans="1:7">
      <c r="A316" s="20">
        <v>312</v>
      </c>
      <c r="B316" s="98" t="s">
        <v>328</v>
      </c>
      <c r="C316" s="98" t="s">
        <v>1800</v>
      </c>
      <c r="D316" s="98">
        <v>10.53</v>
      </c>
      <c r="E316" s="20">
        <v>75</v>
      </c>
      <c r="F316" s="45">
        <f t="shared" si="4"/>
        <v>789.75</v>
      </c>
      <c r="G316" s="17"/>
    </row>
    <row r="317" s="3" customFormat="1" ht="22" customHeight="1" spans="1:7">
      <c r="A317" s="20">
        <v>313</v>
      </c>
      <c r="B317" s="98" t="s">
        <v>1813</v>
      </c>
      <c r="C317" s="98" t="s">
        <v>1800</v>
      </c>
      <c r="D317" s="99">
        <v>9.6</v>
      </c>
      <c r="E317" s="20">
        <v>75</v>
      </c>
      <c r="F317" s="45">
        <f t="shared" si="4"/>
        <v>720</v>
      </c>
      <c r="G317" s="17"/>
    </row>
    <row r="318" s="3" customFormat="1" ht="22" customHeight="1" spans="1:7">
      <c r="A318" s="20">
        <v>314</v>
      </c>
      <c r="B318" s="98" t="s">
        <v>1814</v>
      </c>
      <c r="C318" s="98" t="s">
        <v>1800</v>
      </c>
      <c r="D318" s="98">
        <v>0.47</v>
      </c>
      <c r="E318" s="20">
        <v>75</v>
      </c>
      <c r="F318" s="45">
        <f t="shared" si="4"/>
        <v>35.25</v>
      </c>
      <c r="G318" s="17"/>
    </row>
    <row r="319" s="3" customFormat="1" ht="22" customHeight="1" spans="1:7">
      <c r="A319" s="20">
        <v>315</v>
      </c>
      <c r="B319" s="98" t="s">
        <v>1815</v>
      </c>
      <c r="C319" s="98" t="s">
        <v>1800</v>
      </c>
      <c r="D319" s="98">
        <v>4.78</v>
      </c>
      <c r="E319" s="20">
        <v>75</v>
      </c>
      <c r="F319" s="45">
        <f t="shared" si="4"/>
        <v>358.5</v>
      </c>
      <c r="G319" s="17"/>
    </row>
    <row r="320" s="3" customFormat="1" ht="22" customHeight="1" spans="1:7">
      <c r="A320" s="20">
        <v>316</v>
      </c>
      <c r="B320" s="98" t="s">
        <v>1816</v>
      </c>
      <c r="C320" s="98" t="s">
        <v>1800</v>
      </c>
      <c r="D320" s="98">
        <v>11.54</v>
      </c>
      <c r="E320" s="20">
        <v>75</v>
      </c>
      <c r="F320" s="45">
        <f t="shared" si="4"/>
        <v>865.5</v>
      </c>
      <c r="G320" s="17"/>
    </row>
    <row r="321" s="3" customFormat="1" ht="22" customHeight="1" spans="1:7">
      <c r="A321" s="20">
        <v>317</v>
      </c>
      <c r="B321" s="19" t="s">
        <v>1817</v>
      </c>
      <c r="C321" s="19" t="s">
        <v>1800</v>
      </c>
      <c r="D321" s="19">
        <v>11.12</v>
      </c>
      <c r="E321" s="20">
        <v>75</v>
      </c>
      <c r="F321" s="45">
        <f t="shared" si="4"/>
        <v>834</v>
      </c>
      <c r="G321" s="17"/>
    </row>
    <row r="322" s="3" customFormat="1" ht="22" customHeight="1" spans="1:7">
      <c r="A322" s="20">
        <v>318</v>
      </c>
      <c r="B322" s="98" t="s">
        <v>1818</v>
      </c>
      <c r="C322" s="98" t="s">
        <v>1800</v>
      </c>
      <c r="D322" s="98">
        <v>7.97</v>
      </c>
      <c r="E322" s="20">
        <v>75</v>
      </c>
      <c r="F322" s="45">
        <f t="shared" si="4"/>
        <v>597.75</v>
      </c>
      <c r="G322" s="17"/>
    </row>
    <row r="323" s="3" customFormat="1" ht="22" customHeight="1" spans="1:7">
      <c r="A323" s="20">
        <v>319</v>
      </c>
      <c r="B323" s="98" t="s">
        <v>1819</v>
      </c>
      <c r="C323" s="98" t="s">
        <v>1800</v>
      </c>
      <c r="D323" s="98">
        <v>4.41</v>
      </c>
      <c r="E323" s="20">
        <v>75</v>
      </c>
      <c r="F323" s="45">
        <f t="shared" si="4"/>
        <v>330.75</v>
      </c>
      <c r="G323" s="17"/>
    </row>
    <row r="324" s="3" customFormat="1" ht="22" customHeight="1" spans="1:7">
      <c r="A324" s="20">
        <v>320</v>
      </c>
      <c r="B324" s="98" t="s">
        <v>1820</v>
      </c>
      <c r="C324" s="98" t="s">
        <v>1800</v>
      </c>
      <c r="D324" s="98">
        <v>4.08</v>
      </c>
      <c r="E324" s="20">
        <v>75</v>
      </c>
      <c r="F324" s="45">
        <f t="shared" si="4"/>
        <v>306</v>
      </c>
      <c r="G324" s="17"/>
    </row>
    <row r="325" s="3" customFormat="1" ht="22" customHeight="1" spans="1:7">
      <c r="A325" s="20">
        <v>321</v>
      </c>
      <c r="B325" s="98" t="s">
        <v>1821</v>
      </c>
      <c r="C325" s="98" t="s">
        <v>1800</v>
      </c>
      <c r="D325" s="98">
        <v>14.13</v>
      </c>
      <c r="E325" s="20">
        <v>75</v>
      </c>
      <c r="F325" s="45">
        <f t="shared" ref="F325:F388" si="5">D325*E325</f>
        <v>1059.75</v>
      </c>
      <c r="G325" s="17"/>
    </row>
    <row r="326" s="3" customFormat="1" ht="22" customHeight="1" spans="1:7">
      <c r="A326" s="20">
        <v>322</v>
      </c>
      <c r="B326" s="98" t="s">
        <v>1822</v>
      </c>
      <c r="C326" s="98" t="s">
        <v>1800</v>
      </c>
      <c r="D326" s="98">
        <v>5.42</v>
      </c>
      <c r="E326" s="20">
        <v>75</v>
      </c>
      <c r="F326" s="45">
        <f t="shared" si="5"/>
        <v>406.5</v>
      </c>
      <c r="G326" s="17"/>
    </row>
    <row r="327" s="3" customFormat="1" ht="22" customHeight="1" spans="1:7">
      <c r="A327" s="20">
        <v>323</v>
      </c>
      <c r="B327" s="98" t="s">
        <v>1823</v>
      </c>
      <c r="C327" s="98" t="s">
        <v>1800</v>
      </c>
      <c r="D327" s="99">
        <v>4.3</v>
      </c>
      <c r="E327" s="20">
        <v>75</v>
      </c>
      <c r="F327" s="45">
        <f t="shared" si="5"/>
        <v>322.5</v>
      </c>
      <c r="G327" s="17"/>
    </row>
    <row r="328" s="3" customFormat="1" ht="22" customHeight="1" spans="1:7">
      <c r="A328" s="20">
        <v>324</v>
      </c>
      <c r="B328" s="98" t="s">
        <v>1824</v>
      </c>
      <c r="C328" s="98" t="s">
        <v>1800</v>
      </c>
      <c r="D328" s="98">
        <v>3.41</v>
      </c>
      <c r="E328" s="20">
        <v>75</v>
      </c>
      <c r="F328" s="45">
        <f t="shared" si="5"/>
        <v>255.75</v>
      </c>
      <c r="G328" s="17"/>
    </row>
    <row r="329" s="3" customFormat="1" ht="22" customHeight="1" spans="1:7">
      <c r="A329" s="20">
        <v>325</v>
      </c>
      <c r="B329" s="98" t="s">
        <v>1825</v>
      </c>
      <c r="C329" s="98" t="s">
        <v>1800</v>
      </c>
      <c r="D329" s="99">
        <v>2.3</v>
      </c>
      <c r="E329" s="20">
        <v>75</v>
      </c>
      <c r="F329" s="45">
        <f t="shared" si="5"/>
        <v>172.5</v>
      </c>
      <c r="G329" s="17"/>
    </row>
    <row r="330" s="3" customFormat="1" ht="22" customHeight="1" spans="1:7">
      <c r="A330" s="20">
        <v>326</v>
      </c>
      <c r="B330" s="98" t="s">
        <v>1826</v>
      </c>
      <c r="C330" s="98" t="s">
        <v>1800</v>
      </c>
      <c r="D330" s="99">
        <v>9.8</v>
      </c>
      <c r="E330" s="20">
        <v>75</v>
      </c>
      <c r="F330" s="45">
        <f t="shared" si="5"/>
        <v>735</v>
      </c>
      <c r="G330" s="17"/>
    </row>
    <row r="331" s="3" customFormat="1" ht="22" customHeight="1" spans="1:7">
      <c r="A331" s="20">
        <v>327</v>
      </c>
      <c r="B331" s="98" t="s">
        <v>1827</v>
      </c>
      <c r="C331" s="98" t="s">
        <v>1800</v>
      </c>
      <c r="D331" s="98">
        <v>8.86</v>
      </c>
      <c r="E331" s="20">
        <v>75</v>
      </c>
      <c r="F331" s="45">
        <f t="shared" si="5"/>
        <v>664.5</v>
      </c>
      <c r="G331" s="17"/>
    </row>
    <row r="332" s="3" customFormat="1" ht="22" customHeight="1" spans="1:7">
      <c r="A332" s="20">
        <v>328</v>
      </c>
      <c r="B332" s="98" t="s">
        <v>1828</v>
      </c>
      <c r="C332" s="98" t="s">
        <v>1800</v>
      </c>
      <c r="D332" s="98">
        <v>7.38</v>
      </c>
      <c r="E332" s="20">
        <v>75</v>
      </c>
      <c r="F332" s="45">
        <f t="shared" si="5"/>
        <v>553.5</v>
      </c>
      <c r="G332" s="17"/>
    </row>
    <row r="333" s="3" customFormat="1" ht="22" customHeight="1" spans="1:7">
      <c r="A333" s="20">
        <v>329</v>
      </c>
      <c r="B333" s="98" t="s">
        <v>1829</v>
      </c>
      <c r="C333" s="98" t="s">
        <v>1800</v>
      </c>
      <c r="D333" s="99">
        <v>7.5</v>
      </c>
      <c r="E333" s="20">
        <v>75</v>
      </c>
      <c r="F333" s="45">
        <f t="shared" si="5"/>
        <v>562.5</v>
      </c>
      <c r="G333" s="17"/>
    </row>
    <row r="334" s="3" customFormat="1" ht="22" customHeight="1" spans="1:7">
      <c r="A334" s="20">
        <v>330</v>
      </c>
      <c r="B334" s="98" t="s">
        <v>1830</v>
      </c>
      <c r="C334" s="98" t="s">
        <v>1800</v>
      </c>
      <c r="D334" s="98">
        <v>8.69</v>
      </c>
      <c r="E334" s="20">
        <v>75</v>
      </c>
      <c r="F334" s="45">
        <f t="shared" si="5"/>
        <v>651.75</v>
      </c>
      <c r="G334" s="17"/>
    </row>
    <row r="335" s="3" customFormat="1" ht="22" customHeight="1" spans="1:7">
      <c r="A335" s="20">
        <v>331</v>
      </c>
      <c r="B335" s="98" t="s">
        <v>1831</v>
      </c>
      <c r="C335" s="98" t="s">
        <v>1800</v>
      </c>
      <c r="D335" s="98">
        <v>13.03</v>
      </c>
      <c r="E335" s="20">
        <v>75</v>
      </c>
      <c r="F335" s="45">
        <f t="shared" si="5"/>
        <v>977.25</v>
      </c>
      <c r="G335" s="17"/>
    </row>
    <row r="336" s="3" customFormat="1" ht="22" customHeight="1" spans="1:7">
      <c r="A336" s="20">
        <v>332</v>
      </c>
      <c r="B336" s="19" t="s">
        <v>1832</v>
      </c>
      <c r="C336" s="19" t="s">
        <v>1800</v>
      </c>
      <c r="D336" s="19">
        <v>8.05</v>
      </c>
      <c r="E336" s="20">
        <v>75</v>
      </c>
      <c r="F336" s="45">
        <f t="shared" si="5"/>
        <v>603.75</v>
      </c>
      <c r="G336" s="17"/>
    </row>
    <row r="337" s="3" customFormat="1" ht="22" customHeight="1" spans="1:7">
      <c r="A337" s="20">
        <v>333</v>
      </c>
      <c r="B337" s="98" t="s">
        <v>1833</v>
      </c>
      <c r="C337" s="98" t="s">
        <v>1800</v>
      </c>
      <c r="D337" s="98">
        <v>9.02</v>
      </c>
      <c r="E337" s="20">
        <v>75</v>
      </c>
      <c r="F337" s="45">
        <f t="shared" si="5"/>
        <v>676.5</v>
      </c>
      <c r="G337" s="17"/>
    </row>
    <row r="338" s="3" customFormat="1" ht="22" customHeight="1" spans="1:7">
      <c r="A338" s="20">
        <v>334</v>
      </c>
      <c r="B338" s="98" t="s">
        <v>1834</v>
      </c>
      <c r="C338" s="98" t="s">
        <v>1800</v>
      </c>
      <c r="D338" s="98">
        <v>4.93</v>
      </c>
      <c r="E338" s="20">
        <v>75</v>
      </c>
      <c r="F338" s="45">
        <f t="shared" si="5"/>
        <v>369.75</v>
      </c>
      <c r="G338" s="17"/>
    </row>
    <row r="339" s="3" customFormat="1" ht="22" customHeight="1" spans="1:7">
      <c r="A339" s="20">
        <v>335</v>
      </c>
      <c r="B339" s="98" t="s">
        <v>1467</v>
      </c>
      <c r="C339" s="98" t="s">
        <v>1800</v>
      </c>
      <c r="D339" s="98">
        <v>1.28</v>
      </c>
      <c r="E339" s="20">
        <v>75</v>
      </c>
      <c r="F339" s="45">
        <f t="shared" si="5"/>
        <v>96</v>
      </c>
      <c r="G339" s="17"/>
    </row>
    <row r="340" s="3" customFormat="1" ht="22" customHeight="1" spans="1:7">
      <c r="A340" s="20">
        <v>336</v>
      </c>
      <c r="B340" s="98" t="s">
        <v>1835</v>
      </c>
      <c r="C340" s="98" t="s">
        <v>1800</v>
      </c>
      <c r="D340" s="98">
        <v>3.25</v>
      </c>
      <c r="E340" s="20">
        <v>75</v>
      </c>
      <c r="F340" s="45">
        <f t="shared" si="5"/>
        <v>243.75</v>
      </c>
      <c r="G340" s="17"/>
    </row>
    <row r="341" s="3" customFormat="1" ht="22" customHeight="1" spans="1:7">
      <c r="A341" s="20">
        <v>337</v>
      </c>
      <c r="B341" s="98" t="s">
        <v>1836</v>
      </c>
      <c r="C341" s="98" t="s">
        <v>1800</v>
      </c>
      <c r="D341" s="98">
        <v>4.68</v>
      </c>
      <c r="E341" s="20">
        <v>75</v>
      </c>
      <c r="F341" s="45">
        <f t="shared" si="5"/>
        <v>351</v>
      </c>
      <c r="G341" s="17"/>
    </row>
    <row r="342" s="3" customFormat="1" ht="22" customHeight="1" spans="1:7">
      <c r="A342" s="20">
        <v>338</v>
      </c>
      <c r="B342" s="98" t="s">
        <v>1837</v>
      </c>
      <c r="C342" s="98" t="s">
        <v>1800</v>
      </c>
      <c r="D342" s="98">
        <v>3.19</v>
      </c>
      <c r="E342" s="20">
        <v>75</v>
      </c>
      <c r="F342" s="45">
        <f t="shared" si="5"/>
        <v>239.25</v>
      </c>
      <c r="G342" s="17"/>
    </row>
    <row r="343" s="3" customFormat="1" ht="22" customHeight="1" spans="1:7">
      <c r="A343" s="20">
        <v>339</v>
      </c>
      <c r="B343" s="98" t="s">
        <v>1838</v>
      </c>
      <c r="C343" s="98" t="s">
        <v>1800</v>
      </c>
      <c r="D343" s="99">
        <v>12.4</v>
      </c>
      <c r="E343" s="20">
        <v>75</v>
      </c>
      <c r="F343" s="45">
        <f t="shared" si="5"/>
        <v>930</v>
      </c>
      <c r="G343" s="17"/>
    </row>
    <row r="344" s="3" customFormat="1" ht="22" customHeight="1" spans="1:7">
      <c r="A344" s="20">
        <v>340</v>
      </c>
      <c r="B344" s="98" t="s">
        <v>1839</v>
      </c>
      <c r="C344" s="98" t="s">
        <v>1800</v>
      </c>
      <c r="D344" s="98">
        <v>2.14</v>
      </c>
      <c r="E344" s="20">
        <v>75</v>
      </c>
      <c r="F344" s="45">
        <f t="shared" si="5"/>
        <v>160.5</v>
      </c>
      <c r="G344" s="17"/>
    </row>
    <row r="345" s="3" customFormat="1" ht="22" customHeight="1" spans="1:7">
      <c r="A345" s="20">
        <v>341</v>
      </c>
      <c r="B345" s="98" t="s">
        <v>1840</v>
      </c>
      <c r="C345" s="98" t="s">
        <v>1800</v>
      </c>
      <c r="D345" s="98">
        <v>3.01</v>
      </c>
      <c r="E345" s="20">
        <v>75</v>
      </c>
      <c r="F345" s="45">
        <f t="shared" si="5"/>
        <v>225.75</v>
      </c>
      <c r="G345" s="17"/>
    </row>
    <row r="346" s="3" customFormat="1" ht="22" customHeight="1" spans="1:7">
      <c r="A346" s="20">
        <v>342</v>
      </c>
      <c r="B346" s="98" t="s">
        <v>1841</v>
      </c>
      <c r="C346" s="98" t="s">
        <v>1800</v>
      </c>
      <c r="D346" s="98">
        <v>5.32</v>
      </c>
      <c r="E346" s="20">
        <v>75</v>
      </c>
      <c r="F346" s="45">
        <f t="shared" si="5"/>
        <v>399</v>
      </c>
      <c r="G346" s="17"/>
    </row>
    <row r="347" s="3" customFormat="1" ht="22" customHeight="1" spans="1:7">
      <c r="A347" s="20">
        <v>343</v>
      </c>
      <c r="B347" s="98" t="s">
        <v>1842</v>
      </c>
      <c r="C347" s="98" t="s">
        <v>1800</v>
      </c>
      <c r="D347" s="98">
        <v>0.41</v>
      </c>
      <c r="E347" s="20">
        <v>75</v>
      </c>
      <c r="F347" s="45">
        <f t="shared" si="5"/>
        <v>30.75</v>
      </c>
      <c r="G347" s="17"/>
    </row>
    <row r="348" s="3" customFormat="1" ht="22" customHeight="1" spans="1:7">
      <c r="A348" s="20">
        <v>344</v>
      </c>
      <c r="B348" s="98" t="s">
        <v>1843</v>
      </c>
      <c r="C348" s="98" t="s">
        <v>1800</v>
      </c>
      <c r="D348" s="99">
        <v>12</v>
      </c>
      <c r="E348" s="20">
        <v>75</v>
      </c>
      <c r="F348" s="45">
        <f t="shared" si="5"/>
        <v>900</v>
      </c>
      <c r="G348" s="17"/>
    </row>
    <row r="349" s="3" customFormat="1" ht="22" customHeight="1" spans="1:7">
      <c r="A349" s="20">
        <v>345</v>
      </c>
      <c r="B349" s="98" t="s">
        <v>1844</v>
      </c>
      <c r="C349" s="98" t="s">
        <v>1800</v>
      </c>
      <c r="D349" s="98">
        <v>2.83</v>
      </c>
      <c r="E349" s="20">
        <v>75</v>
      </c>
      <c r="F349" s="45">
        <f t="shared" si="5"/>
        <v>212.25</v>
      </c>
      <c r="G349" s="17"/>
    </row>
    <row r="350" s="3" customFormat="1" ht="22" customHeight="1" spans="1:7">
      <c r="A350" s="20">
        <v>346</v>
      </c>
      <c r="B350" s="98" t="s">
        <v>1845</v>
      </c>
      <c r="C350" s="98" t="s">
        <v>1800</v>
      </c>
      <c r="D350" s="98">
        <v>4.75</v>
      </c>
      <c r="E350" s="20">
        <v>75</v>
      </c>
      <c r="F350" s="45">
        <f t="shared" si="5"/>
        <v>356.25</v>
      </c>
      <c r="G350" s="17"/>
    </row>
    <row r="351" s="3" customFormat="1" ht="22" customHeight="1" spans="1:7">
      <c r="A351" s="20">
        <v>347</v>
      </c>
      <c r="B351" s="98" t="s">
        <v>1846</v>
      </c>
      <c r="C351" s="98" t="s">
        <v>1800</v>
      </c>
      <c r="D351" s="98">
        <v>3.55</v>
      </c>
      <c r="E351" s="20">
        <v>75</v>
      </c>
      <c r="F351" s="45">
        <f t="shared" si="5"/>
        <v>266.25</v>
      </c>
      <c r="G351" s="17"/>
    </row>
    <row r="352" s="3" customFormat="1" ht="22" customHeight="1" spans="1:7">
      <c r="A352" s="20">
        <v>348</v>
      </c>
      <c r="B352" s="98" t="s">
        <v>1847</v>
      </c>
      <c r="C352" s="98" t="s">
        <v>1800</v>
      </c>
      <c r="D352" s="99">
        <v>4.2</v>
      </c>
      <c r="E352" s="20">
        <v>75</v>
      </c>
      <c r="F352" s="45">
        <f t="shared" si="5"/>
        <v>315</v>
      </c>
      <c r="G352" s="17"/>
    </row>
    <row r="353" s="3" customFormat="1" ht="22" customHeight="1" spans="1:7">
      <c r="A353" s="20">
        <v>349</v>
      </c>
      <c r="B353" s="98" t="s">
        <v>1848</v>
      </c>
      <c r="C353" s="98" t="s">
        <v>1800</v>
      </c>
      <c r="D353" s="98">
        <v>5.22</v>
      </c>
      <c r="E353" s="20">
        <v>75</v>
      </c>
      <c r="F353" s="45">
        <f t="shared" si="5"/>
        <v>391.5</v>
      </c>
      <c r="G353" s="17"/>
    </row>
    <row r="354" s="3" customFormat="1" ht="22" customHeight="1" spans="1:7">
      <c r="A354" s="20">
        <v>350</v>
      </c>
      <c r="B354" s="98" t="s">
        <v>1849</v>
      </c>
      <c r="C354" s="98" t="s">
        <v>1800</v>
      </c>
      <c r="D354" s="98">
        <v>1.86</v>
      </c>
      <c r="E354" s="20">
        <v>75</v>
      </c>
      <c r="F354" s="45">
        <f t="shared" si="5"/>
        <v>139.5</v>
      </c>
      <c r="G354" s="17"/>
    </row>
    <row r="355" s="3" customFormat="1" ht="22" customHeight="1" spans="1:7">
      <c r="A355" s="20">
        <v>351</v>
      </c>
      <c r="B355" s="98" t="s">
        <v>1850</v>
      </c>
      <c r="C355" s="98" t="s">
        <v>1800</v>
      </c>
      <c r="D355" s="98">
        <v>9.83</v>
      </c>
      <c r="E355" s="20">
        <v>75</v>
      </c>
      <c r="F355" s="45">
        <f t="shared" si="5"/>
        <v>737.25</v>
      </c>
      <c r="G355" s="17"/>
    </row>
    <row r="356" s="3" customFormat="1" ht="22" customHeight="1" spans="1:7">
      <c r="A356" s="20">
        <v>352</v>
      </c>
      <c r="B356" s="98" t="s">
        <v>1851</v>
      </c>
      <c r="C356" s="98" t="s">
        <v>1800</v>
      </c>
      <c r="D356" s="98">
        <v>2.01</v>
      </c>
      <c r="E356" s="20">
        <v>75</v>
      </c>
      <c r="F356" s="45">
        <f t="shared" si="5"/>
        <v>150.75</v>
      </c>
      <c r="G356" s="17"/>
    </row>
    <row r="357" s="3" customFormat="1" ht="22" customHeight="1" spans="1:7">
      <c r="A357" s="20">
        <v>353</v>
      </c>
      <c r="B357" s="98" t="s">
        <v>1852</v>
      </c>
      <c r="C357" s="98" t="s">
        <v>1800</v>
      </c>
      <c r="D357" s="98">
        <v>7.57</v>
      </c>
      <c r="E357" s="20">
        <v>75</v>
      </c>
      <c r="F357" s="45">
        <f t="shared" si="5"/>
        <v>567.75</v>
      </c>
      <c r="G357" s="17"/>
    </row>
    <row r="358" s="3" customFormat="1" ht="22" customHeight="1" spans="1:7">
      <c r="A358" s="20">
        <v>354</v>
      </c>
      <c r="B358" s="98" t="s">
        <v>1853</v>
      </c>
      <c r="C358" s="98" t="s">
        <v>1800</v>
      </c>
      <c r="D358" s="99">
        <v>8.8</v>
      </c>
      <c r="E358" s="20">
        <v>75</v>
      </c>
      <c r="F358" s="45">
        <f t="shared" si="5"/>
        <v>660</v>
      </c>
      <c r="G358" s="17"/>
    </row>
    <row r="359" s="3" customFormat="1" ht="22" customHeight="1" spans="1:7">
      <c r="A359" s="20">
        <v>355</v>
      </c>
      <c r="B359" s="98" t="s">
        <v>1854</v>
      </c>
      <c r="C359" s="98" t="s">
        <v>1800</v>
      </c>
      <c r="D359" s="98">
        <v>5.83</v>
      </c>
      <c r="E359" s="20">
        <v>75</v>
      </c>
      <c r="F359" s="45">
        <f t="shared" si="5"/>
        <v>437.25</v>
      </c>
      <c r="G359" s="17"/>
    </row>
    <row r="360" s="3" customFormat="1" ht="22" customHeight="1" spans="1:7">
      <c r="A360" s="20">
        <v>356</v>
      </c>
      <c r="B360" s="98" t="s">
        <v>1855</v>
      </c>
      <c r="C360" s="98" t="s">
        <v>1800</v>
      </c>
      <c r="D360" s="98">
        <v>1.69</v>
      </c>
      <c r="E360" s="20">
        <v>75</v>
      </c>
      <c r="F360" s="45">
        <f t="shared" si="5"/>
        <v>126.75</v>
      </c>
      <c r="G360" s="17"/>
    </row>
    <row r="361" s="3" customFormat="1" ht="22" customHeight="1" spans="1:7">
      <c r="A361" s="20">
        <v>357</v>
      </c>
      <c r="B361" s="98" t="s">
        <v>1856</v>
      </c>
      <c r="C361" s="98" t="s">
        <v>1800</v>
      </c>
      <c r="D361" s="98">
        <v>5.66</v>
      </c>
      <c r="E361" s="20">
        <v>75</v>
      </c>
      <c r="F361" s="45">
        <f t="shared" si="5"/>
        <v>424.5</v>
      </c>
      <c r="G361" s="17"/>
    </row>
    <row r="362" s="3" customFormat="1" ht="22" customHeight="1" spans="1:7">
      <c r="A362" s="20">
        <v>358</v>
      </c>
      <c r="B362" s="98" t="s">
        <v>1857</v>
      </c>
      <c r="C362" s="98" t="s">
        <v>1800</v>
      </c>
      <c r="D362" s="98">
        <v>5.35</v>
      </c>
      <c r="E362" s="20">
        <v>75</v>
      </c>
      <c r="F362" s="45">
        <f t="shared" si="5"/>
        <v>401.25</v>
      </c>
      <c r="G362" s="17"/>
    </row>
    <row r="363" s="3" customFormat="1" ht="22" customHeight="1" spans="1:7">
      <c r="A363" s="20">
        <v>359</v>
      </c>
      <c r="B363" s="98" t="s">
        <v>1858</v>
      </c>
      <c r="C363" s="98" t="s">
        <v>1800</v>
      </c>
      <c r="D363" s="99">
        <v>11.27</v>
      </c>
      <c r="E363" s="20">
        <v>75</v>
      </c>
      <c r="F363" s="45">
        <f t="shared" si="5"/>
        <v>845.25</v>
      </c>
      <c r="G363" s="17"/>
    </row>
    <row r="364" s="3" customFormat="1" ht="22" customHeight="1" spans="1:7">
      <c r="A364" s="20">
        <v>360</v>
      </c>
      <c r="B364" s="98" t="s">
        <v>1859</v>
      </c>
      <c r="C364" s="98" t="s">
        <v>1800</v>
      </c>
      <c r="D364" s="98">
        <v>6.08</v>
      </c>
      <c r="E364" s="20">
        <v>75</v>
      </c>
      <c r="F364" s="45">
        <f t="shared" si="5"/>
        <v>456</v>
      </c>
      <c r="G364" s="17"/>
    </row>
    <row r="365" s="3" customFormat="1" ht="22" customHeight="1" spans="1:7">
      <c r="A365" s="20">
        <v>361</v>
      </c>
      <c r="B365" s="98" t="s">
        <v>326</v>
      </c>
      <c r="C365" s="98" t="s">
        <v>1800</v>
      </c>
      <c r="D365" s="98">
        <v>4.09</v>
      </c>
      <c r="E365" s="20">
        <v>75</v>
      </c>
      <c r="F365" s="45">
        <f t="shared" si="5"/>
        <v>306.75</v>
      </c>
      <c r="G365" s="17"/>
    </row>
    <row r="366" s="3" customFormat="1" ht="22" customHeight="1" spans="1:7">
      <c r="A366" s="20">
        <v>362</v>
      </c>
      <c r="B366" s="98" t="s">
        <v>1860</v>
      </c>
      <c r="C366" s="98" t="s">
        <v>1800</v>
      </c>
      <c r="D366" s="98">
        <v>4.88</v>
      </c>
      <c r="E366" s="20">
        <v>75</v>
      </c>
      <c r="F366" s="45">
        <f t="shared" si="5"/>
        <v>366</v>
      </c>
      <c r="G366" s="17"/>
    </row>
    <row r="367" s="3" customFormat="1" ht="22" customHeight="1" spans="1:7">
      <c r="A367" s="20">
        <v>363</v>
      </c>
      <c r="B367" s="98" t="s">
        <v>1861</v>
      </c>
      <c r="C367" s="98" t="s">
        <v>1800</v>
      </c>
      <c r="D367" s="98">
        <v>1.01</v>
      </c>
      <c r="E367" s="20">
        <v>75</v>
      </c>
      <c r="F367" s="45">
        <f t="shared" si="5"/>
        <v>75.75</v>
      </c>
      <c r="G367" s="17"/>
    </row>
    <row r="368" s="3" customFormat="1" ht="22" customHeight="1" spans="1:7">
      <c r="A368" s="20">
        <v>364</v>
      </c>
      <c r="B368" s="98" t="s">
        <v>1862</v>
      </c>
      <c r="C368" s="98" t="s">
        <v>1800</v>
      </c>
      <c r="D368" s="98">
        <v>12.03</v>
      </c>
      <c r="E368" s="20">
        <v>75</v>
      </c>
      <c r="F368" s="45">
        <f t="shared" si="5"/>
        <v>902.25</v>
      </c>
      <c r="G368" s="17"/>
    </row>
    <row r="369" s="3" customFormat="1" ht="22" customHeight="1" spans="1:7">
      <c r="A369" s="20">
        <v>365</v>
      </c>
      <c r="B369" s="98" t="s">
        <v>1863</v>
      </c>
      <c r="C369" s="98" t="s">
        <v>1800</v>
      </c>
      <c r="D369" s="98">
        <v>4.21</v>
      </c>
      <c r="E369" s="20">
        <v>75</v>
      </c>
      <c r="F369" s="45">
        <f t="shared" si="5"/>
        <v>315.75</v>
      </c>
      <c r="G369" s="17"/>
    </row>
    <row r="370" s="3" customFormat="1" ht="22" customHeight="1" spans="1:7">
      <c r="A370" s="20">
        <v>366</v>
      </c>
      <c r="B370" s="98" t="s">
        <v>1864</v>
      </c>
      <c r="C370" s="98" t="s">
        <v>1800</v>
      </c>
      <c r="D370" s="98">
        <v>3.15</v>
      </c>
      <c r="E370" s="20">
        <v>75</v>
      </c>
      <c r="F370" s="45">
        <f t="shared" si="5"/>
        <v>236.25</v>
      </c>
      <c r="G370" s="17"/>
    </row>
    <row r="371" s="3" customFormat="1" ht="22" customHeight="1" spans="1:7">
      <c r="A371" s="20">
        <v>367</v>
      </c>
      <c r="B371" s="98" t="s">
        <v>1865</v>
      </c>
      <c r="C371" s="98" t="s">
        <v>1800</v>
      </c>
      <c r="D371" s="98">
        <v>7.09</v>
      </c>
      <c r="E371" s="20">
        <v>75</v>
      </c>
      <c r="F371" s="45">
        <f t="shared" si="5"/>
        <v>531.75</v>
      </c>
      <c r="G371" s="17"/>
    </row>
    <row r="372" s="3" customFormat="1" ht="22" customHeight="1" spans="1:7">
      <c r="A372" s="20">
        <v>368</v>
      </c>
      <c r="B372" s="98" t="s">
        <v>1866</v>
      </c>
      <c r="C372" s="98" t="s">
        <v>1800</v>
      </c>
      <c r="D372" s="98">
        <v>3.65</v>
      </c>
      <c r="E372" s="20">
        <v>75</v>
      </c>
      <c r="F372" s="45">
        <f t="shared" si="5"/>
        <v>273.75</v>
      </c>
      <c r="G372" s="17"/>
    </row>
    <row r="373" s="3" customFormat="1" ht="22" customHeight="1" spans="1:7">
      <c r="A373" s="20">
        <v>369</v>
      </c>
      <c r="B373" s="98" t="s">
        <v>1867</v>
      </c>
      <c r="C373" s="98" t="s">
        <v>1800</v>
      </c>
      <c r="D373" s="98">
        <v>5.93</v>
      </c>
      <c r="E373" s="20">
        <v>75</v>
      </c>
      <c r="F373" s="45">
        <f t="shared" si="5"/>
        <v>444.75</v>
      </c>
      <c r="G373" s="17"/>
    </row>
    <row r="374" s="3" customFormat="1" ht="22" customHeight="1" spans="1:7">
      <c r="A374" s="20">
        <v>370</v>
      </c>
      <c r="B374" s="98" t="s">
        <v>1868</v>
      </c>
      <c r="C374" s="98" t="s">
        <v>1800</v>
      </c>
      <c r="D374" s="98">
        <v>2.72</v>
      </c>
      <c r="E374" s="20">
        <v>75</v>
      </c>
      <c r="F374" s="45">
        <f t="shared" si="5"/>
        <v>204</v>
      </c>
      <c r="G374" s="17"/>
    </row>
    <row r="375" s="3" customFormat="1" ht="22" customHeight="1" spans="1:7">
      <c r="A375" s="20">
        <v>371</v>
      </c>
      <c r="B375" s="98" t="s">
        <v>1869</v>
      </c>
      <c r="C375" s="98" t="s">
        <v>1800</v>
      </c>
      <c r="D375" s="98">
        <v>6.47</v>
      </c>
      <c r="E375" s="20">
        <v>75</v>
      </c>
      <c r="F375" s="45">
        <f t="shared" si="5"/>
        <v>485.25</v>
      </c>
      <c r="G375" s="17"/>
    </row>
    <row r="376" s="3" customFormat="1" ht="22" customHeight="1" spans="1:7">
      <c r="A376" s="20">
        <v>372</v>
      </c>
      <c r="B376" s="98" t="s">
        <v>1870</v>
      </c>
      <c r="C376" s="98" t="s">
        <v>1800</v>
      </c>
      <c r="D376" s="98">
        <v>6.35</v>
      </c>
      <c r="E376" s="20">
        <v>75</v>
      </c>
      <c r="F376" s="45">
        <f t="shared" si="5"/>
        <v>476.25</v>
      </c>
      <c r="G376" s="17"/>
    </row>
    <row r="377" s="3" customFormat="1" ht="22" customHeight="1" spans="1:7">
      <c r="A377" s="20">
        <v>373</v>
      </c>
      <c r="B377" s="98" t="s">
        <v>1871</v>
      </c>
      <c r="C377" s="98" t="s">
        <v>1800</v>
      </c>
      <c r="D377" s="98">
        <v>8.86</v>
      </c>
      <c r="E377" s="20">
        <v>75</v>
      </c>
      <c r="F377" s="45">
        <f t="shared" si="5"/>
        <v>664.5</v>
      </c>
      <c r="G377" s="17"/>
    </row>
    <row r="378" s="3" customFormat="1" ht="22" customHeight="1" spans="1:7">
      <c r="A378" s="20">
        <v>374</v>
      </c>
      <c r="B378" s="98" t="s">
        <v>1872</v>
      </c>
      <c r="C378" s="98" t="s">
        <v>1800</v>
      </c>
      <c r="D378" s="99">
        <v>11.6</v>
      </c>
      <c r="E378" s="20">
        <v>75</v>
      </c>
      <c r="F378" s="45">
        <f t="shared" si="5"/>
        <v>870</v>
      </c>
      <c r="G378" s="17"/>
    </row>
    <row r="379" s="3" customFormat="1" ht="22" customHeight="1" spans="1:7">
      <c r="A379" s="20">
        <v>375</v>
      </c>
      <c r="B379" s="98" t="s">
        <v>1744</v>
      </c>
      <c r="C379" s="98" t="s">
        <v>1800</v>
      </c>
      <c r="D379" s="98">
        <v>9.43</v>
      </c>
      <c r="E379" s="20">
        <v>75</v>
      </c>
      <c r="F379" s="45">
        <f t="shared" si="5"/>
        <v>707.25</v>
      </c>
      <c r="G379" s="17"/>
    </row>
    <row r="380" s="3" customFormat="1" ht="22" customHeight="1" spans="1:7">
      <c r="A380" s="20">
        <v>376</v>
      </c>
      <c r="B380" s="98" t="s">
        <v>1873</v>
      </c>
      <c r="C380" s="98" t="s">
        <v>1800</v>
      </c>
      <c r="D380" s="98">
        <v>4.31</v>
      </c>
      <c r="E380" s="20">
        <v>75</v>
      </c>
      <c r="F380" s="45">
        <f t="shared" si="5"/>
        <v>323.25</v>
      </c>
      <c r="G380" s="17"/>
    </row>
    <row r="381" s="3" customFormat="1" ht="22" customHeight="1" spans="1:7">
      <c r="A381" s="20">
        <v>377</v>
      </c>
      <c r="B381" s="98" t="s">
        <v>1874</v>
      </c>
      <c r="C381" s="98" t="s">
        <v>1800</v>
      </c>
      <c r="D381" s="98">
        <v>9.58</v>
      </c>
      <c r="E381" s="20">
        <v>75</v>
      </c>
      <c r="F381" s="45">
        <f t="shared" si="5"/>
        <v>718.5</v>
      </c>
      <c r="G381" s="17"/>
    </row>
    <row r="382" s="3" customFormat="1" ht="22" customHeight="1" spans="1:7">
      <c r="A382" s="20">
        <v>378</v>
      </c>
      <c r="B382" s="98" t="s">
        <v>1875</v>
      </c>
      <c r="C382" s="98" t="s">
        <v>1800</v>
      </c>
      <c r="D382" s="98">
        <v>9.88</v>
      </c>
      <c r="E382" s="20">
        <v>75</v>
      </c>
      <c r="F382" s="45">
        <f t="shared" si="5"/>
        <v>741</v>
      </c>
      <c r="G382" s="17"/>
    </row>
    <row r="383" s="3" customFormat="1" ht="22" customHeight="1" spans="1:7">
      <c r="A383" s="20">
        <v>379</v>
      </c>
      <c r="B383" s="98" t="s">
        <v>1876</v>
      </c>
      <c r="C383" s="98" t="s">
        <v>1800</v>
      </c>
      <c r="D383" s="98">
        <v>8.15</v>
      </c>
      <c r="E383" s="20">
        <v>75</v>
      </c>
      <c r="F383" s="45">
        <f t="shared" si="5"/>
        <v>611.25</v>
      </c>
      <c r="G383" s="17"/>
    </row>
    <row r="384" s="3" customFormat="1" ht="22" customHeight="1" spans="1:7">
      <c r="A384" s="20">
        <v>380</v>
      </c>
      <c r="B384" s="98" t="s">
        <v>1578</v>
      </c>
      <c r="C384" s="98" t="s">
        <v>1800</v>
      </c>
      <c r="D384" s="98">
        <v>4.66</v>
      </c>
      <c r="E384" s="20">
        <v>75</v>
      </c>
      <c r="F384" s="45">
        <f t="shared" si="5"/>
        <v>349.5</v>
      </c>
      <c r="G384" s="17"/>
    </row>
    <row r="385" s="3" customFormat="1" ht="22" customHeight="1" spans="1:7">
      <c r="A385" s="20">
        <v>381</v>
      </c>
      <c r="B385" s="98" t="s">
        <v>1877</v>
      </c>
      <c r="C385" s="98" t="s">
        <v>1800</v>
      </c>
      <c r="D385" s="98">
        <v>19.36</v>
      </c>
      <c r="E385" s="20">
        <v>75</v>
      </c>
      <c r="F385" s="45">
        <f t="shared" si="5"/>
        <v>1452</v>
      </c>
      <c r="G385" s="17"/>
    </row>
    <row r="386" s="3" customFormat="1" ht="22" customHeight="1" spans="1:7">
      <c r="A386" s="20">
        <v>382</v>
      </c>
      <c r="B386" s="98" t="s">
        <v>1878</v>
      </c>
      <c r="C386" s="98" t="s">
        <v>1800</v>
      </c>
      <c r="D386" s="98">
        <v>3.4</v>
      </c>
      <c r="E386" s="20">
        <v>75</v>
      </c>
      <c r="F386" s="45">
        <f t="shared" si="5"/>
        <v>255</v>
      </c>
      <c r="G386" s="17"/>
    </row>
    <row r="387" s="3" customFormat="1" ht="22" customHeight="1" spans="1:7">
      <c r="A387" s="20">
        <v>383</v>
      </c>
      <c r="B387" s="98" t="s">
        <v>1879</v>
      </c>
      <c r="C387" s="98" t="s">
        <v>1880</v>
      </c>
      <c r="D387" s="98">
        <v>9.58</v>
      </c>
      <c r="E387" s="20">
        <v>75</v>
      </c>
      <c r="F387" s="45">
        <f t="shared" si="5"/>
        <v>718.5</v>
      </c>
      <c r="G387" s="17"/>
    </row>
    <row r="388" s="3" customFormat="1" ht="22" customHeight="1" spans="1:7">
      <c r="A388" s="20">
        <v>384</v>
      </c>
      <c r="B388" s="98" t="s">
        <v>1881</v>
      </c>
      <c r="C388" s="98" t="s">
        <v>1880</v>
      </c>
      <c r="D388" s="98">
        <v>2.38</v>
      </c>
      <c r="E388" s="20">
        <v>75</v>
      </c>
      <c r="F388" s="45">
        <f t="shared" si="5"/>
        <v>178.5</v>
      </c>
      <c r="G388" s="17"/>
    </row>
    <row r="389" s="3" customFormat="1" ht="22" customHeight="1" spans="1:7">
      <c r="A389" s="20">
        <v>385</v>
      </c>
      <c r="B389" s="98" t="s">
        <v>1882</v>
      </c>
      <c r="C389" s="98" t="s">
        <v>1880</v>
      </c>
      <c r="D389" s="98">
        <v>6.79</v>
      </c>
      <c r="E389" s="20">
        <v>75</v>
      </c>
      <c r="F389" s="45">
        <f t="shared" ref="F389:F427" si="6">D389*E389</f>
        <v>509.25</v>
      </c>
      <c r="G389" s="17"/>
    </row>
    <row r="390" s="3" customFormat="1" ht="22" customHeight="1" spans="1:7">
      <c r="A390" s="20">
        <v>386</v>
      </c>
      <c r="B390" s="98" t="s">
        <v>1883</v>
      </c>
      <c r="C390" s="98" t="s">
        <v>1880</v>
      </c>
      <c r="D390" s="98">
        <v>7.6</v>
      </c>
      <c r="E390" s="20">
        <v>75</v>
      </c>
      <c r="F390" s="45">
        <f t="shared" si="6"/>
        <v>570</v>
      </c>
      <c r="G390" s="17"/>
    </row>
    <row r="391" s="3" customFormat="1" ht="22" customHeight="1" spans="1:7">
      <c r="A391" s="20">
        <v>387</v>
      </c>
      <c r="B391" s="98" t="s">
        <v>1884</v>
      </c>
      <c r="C391" s="98" t="s">
        <v>1880</v>
      </c>
      <c r="D391" s="98">
        <v>1.56</v>
      </c>
      <c r="E391" s="20">
        <v>75</v>
      </c>
      <c r="F391" s="45">
        <f t="shared" si="6"/>
        <v>117</v>
      </c>
      <c r="G391" s="17"/>
    </row>
    <row r="392" s="3" customFormat="1" ht="22" customHeight="1" spans="1:7">
      <c r="A392" s="20">
        <v>388</v>
      </c>
      <c r="B392" s="98" t="s">
        <v>1885</v>
      </c>
      <c r="C392" s="98" t="s">
        <v>1880</v>
      </c>
      <c r="D392" s="98">
        <v>7.45</v>
      </c>
      <c r="E392" s="20">
        <v>75</v>
      </c>
      <c r="F392" s="45">
        <f t="shared" si="6"/>
        <v>558.75</v>
      </c>
      <c r="G392" s="17"/>
    </row>
    <row r="393" s="3" customFormat="1" ht="22" customHeight="1" spans="1:7">
      <c r="A393" s="20">
        <v>389</v>
      </c>
      <c r="B393" s="98" t="s">
        <v>1886</v>
      </c>
      <c r="C393" s="98" t="s">
        <v>1880</v>
      </c>
      <c r="D393" s="98">
        <v>3.26</v>
      </c>
      <c r="E393" s="20">
        <v>75</v>
      </c>
      <c r="F393" s="45">
        <f t="shared" si="6"/>
        <v>244.5</v>
      </c>
      <c r="G393" s="17"/>
    </row>
    <row r="394" s="3" customFormat="1" ht="22" customHeight="1" spans="1:7">
      <c r="A394" s="20">
        <v>390</v>
      </c>
      <c r="B394" s="98" t="s">
        <v>1887</v>
      </c>
      <c r="C394" s="98" t="s">
        <v>1880</v>
      </c>
      <c r="D394" s="98">
        <v>7.69</v>
      </c>
      <c r="E394" s="20">
        <v>75</v>
      </c>
      <c r="F394" s="45">
        <f t="shared" si="6"/>
        <v>576.75</v>
      </c>
      <c r="G394" s="17"/>
    </row>
    <row r="395" s="3" customFormat="1" ht="22" customHeight="1" spans="1:7">
      <c r="A395" s="20">
        <v>391</v>
      </c>
      <c r="B395" s="98" t="s">
        <v>1888</v>
      </c>
      <c r="C395" s="98" t="s">
        <v>1880</v>
      </c>
      <c r="D395" s="98">
        <v>2.87</v>
      </c>
      <c r="E395" s="20">
        <v>75</v>
      </c>
      <c r="F395" s="45">
        <f t="shared" si="6"/>
        <v>215.25</v>
      </c>
      <c r="G395" s="17"/>
    </row>
    <row r="396" s="3" customFormat="1" ht="22" customHeight="1" spans="1:7">
      <c r="A396" s="20">
        <v>392</v>
      </c>
      <c r="B396" s="98" t="s">
        <v>1889</v>
      </c>
      <c r="C396" s="98" t="s">
        <v>1880</v>
      </c>
      <c r="D396" s="98">
        <v>11.56</v>
      </c>
      <c r="E396" s="20">
        <v>75</v>
      </c>
      <c r="F396" s="45">
        <f t="shared" si="6"/>
        <v>867</v>
      </c>
      <c r="G396" s="17"/>
    </row>
    <row r="397" s="3" customFormat="1" ht="22" customHeight="1" spans="1:7">
      <c r="A397" s="20">
        <v>393</v>
      </c>
      <c r="B397" s="98" t="s">
        <v>1890</v>
      </c>
      <c r="C397" s="98" t="s">
        <v>1880</v>
      </c>
      <c r="D397" s="98">
        <v>12.94</v>
      </c>
      <c r="E397" s="20">
        <v>75</v>
      </c>
      <c r="F397" s="45">
        <f t="shared" si="6"/>
        <v>970.5</v>
      </c>
      <c r="G397" s="17"/>
    </row>
    <row r="398" s="3" customFormat="1" ht="22" customHeight="1" spans="1:7">
      <c r="A398" s="20">
        <v>394</v>
      </c>
      <c r="B398" s="98" t="s">
        <v>1891</v>
      </c>
      <c r="C398" s="98" t="s">
        <v>1880</v>
      </c>
      <c r="D398" s="99">
        <v>1.3</v>
      </c>
      <c r="E398" s="20">
        <v>75</v>
      </c>
      <c r="F398" s="45">
        <f t="shared" si="6"/>
        <v>97.5</v>
      </c>
      <c r="G398" s="17"/>
    </row>
    <row r="399" s="3" customFormat="1" ht="22" customHeight="1" spans="1:7">
      <c r="A399" s="20">
        <v>395</v>
      </c>
      <c r="B399" s="98" t="s">
        <v>1892</v>
      </c>
      <c r="C399" s="98" t="s">
        <v>1880</v>
      </c>
      <c r="D399" s="98">
        <v>10</v>
      </c>
      <c r="E399" s="20">
        <v>75</v>
      </c>
      <c r="F399" s="45">
        <f t="shared" si="6"/>
        <v>750</v>
      </c>
      <c r="G399" s="17"/>
    </row>
    <row r="400" s="3" customFormat="1" ht="22" customHeight="1" spans="1:7">
      <c r="A400" s="20">
        <v>396</v>
      </c>
      <c r="B400" s="98" t="s">
        <v>1893</v>
      </c>
      <c r="C400" s="98" t="s">
        <v>1880</v>
      </c>
      <c r="D400" s="98">
        <v>8.62</v>
      </c>
      <c r="E400" s="20">
        <v>75</v>
      </c>
      <c r="F400" s="45">
        <f t="shared" si="6"/>
        <v>646.5</v>
      </c>
      <c r="G400" s="17"/>
    </row>
    <row r="401" s="3" customFormat="1" ht="22" customHeight="1" spans="1:7">
      <c r="A401" s="20">
        <v>397</v>
      </c>
      <c r="B401" s="98" t="s">
        <v>1894</v>
      </c>
      <c r="C401" s="98" t="s">
        <v>1880</v>
      </c>
      <c r="D401" s="98">
        <v>8.54</v>
      </c>
      <c r="E401" s="20">
        <v>75</v>
      </c>
      <c r="F401" s="45">
        <f t="shared" si="6"/>
        <v>640.5</v>
      </c>
      <c r="G401" s="17"/>
    </row>
    <row r="402" s="3" customFormat="1" ht="22" customHeight="1" spans="1:7">
      <c r="A402" s="20">
        <v>398</v>
      </c>
      <c r="B402" s="98" t="s">
        <v>1412</v>
      </c>
      <c r="C402" s="98" t="s">
        <v>1880</v>
      </c>
      <c r="D402" s="98">
        <v>8.36</v>
      </c>
      <c r="E402" s="20">
        <v>75</v>
      </c>
      <c r="F402" s="45">
        <f t="shared" si="6"/>
        <v>627</v>
      </c>
      <c r="G402" s="17"/>
    </row>
    <row r="403" s="3" customFormat="1" ht="22" customHeight="1" spans="1:7">
      <c r="A403" s="20">
        <v>399</v>
      </c>
      <c r="B403" s="98" t="s">
        <v>1895</v>
      </c>
      <c r="C403" s="98" t="s">
        <v>1880</v>
      </c>
      <c r="D403" s="98">
        <v>5.18</v>
      </c>
      <c r="E403" s="20">
        <v>75</v>
      </c>
      <c r="F403" s="45">
        <f t="shared" si="6"/>
        <v>388.5</v>
      </c>
      <c r="G403" s="17"/>
    </row>
    <row r="404" s="3" customFormat="1" ht="22" customHeight="1" spans="1:7">
      <c r="A404" s="20">
        <v>400</v>
      </c>
      <c r="B404" s="98" t="s">
        <v>1896</v>
      </c>
      <c r="C404" s="98" t="s">
        <v>1880</v>
      </c>
      <c r="D404" s="98">
        <v>5.58</v>
      </c>
      <c r="E404" s="20">
        <v>75</v>
      </c>
      <c r="F404" s="45">
        <f t="shared" si="6"/>
        <v>418.5</v>
      </c>
      <c r="G404" s="17"/>
    </row>
    <row r="405" s="3" customFormat="1" ht="22" customHeight="1" spans="1:7">
      <c r="A405" s="20">
        <v>401</v>
      </c>
      <c r="B405" s="98" t="s">
        <v>1897</v>
      </c>
      <c r="C405" s="98" t="s">
        <v>1880</v>
      </c>
      <c r="D405" s="98">
        <v>6.69</v>
      </c>
      <c r="E405" s="20">
        <v>75</v>
      </c>
      <c r="F405" s="45">
        <f t="shared" si="6"/>
        <v>501.75</v>
      </c>
      <c r="G405" s="17"/>
    </row>
    <row r="406" s="3" customFormat="1" ht="22" customHeight="1" spans="1:7">
      <c r="A406" s="20">
        <v>402</v>
      </c>
      <c r="B406" s="98" t="s">
        <v>1898</v>
      </c>
      <c r="C406" s="98" t="s">
        <v>1880</v>
      </c>
      <c r="D406" s="98">
        <v>4.21</v>
      </c>
      <c r="E406" s="20">
        <v>75</v>
      </c>
      <c r="F406" s="45">
        <f t="shared" si="6"/>
        <v>315.75</v>
      </c>
      <c r="G406" s="17"/>
    </row>
    <row r="407" s="3" customFormat="1" ht="22" customHeight="1" spans="1:7">
      <c r="A407" s="20">
        <v>403</v>
      </c>
      <c r="B407" s="98" t="s">
        <v>1899</v>
      </c>
      <c r="C407" s="98" t="s">
        <v>1880</v>
      </c>
      <c r="D407" s="98">
        <v>6.78</v>
      </c>
      <c r="E407" s="20">
        <v>75</v>
      </c>
      <c r="F407" s="45">
        <f t="shared" si="6"/>
        <v>508.5</v>
      </c>
      <c r="G407" s="17"/>
    </row>
    <row r="408" s="3" customFormat="1" ht="22" customHeight="1" spans="1:7">
      <c r="A408" s="20">
        <v>404</v>
      </c>
      <c r="B408" s="98" t="s">
        <v>1900</v>
      </c>
      <c r="C408" s="98" t="s">
        <v>1880</v>
      </c>
      <c r="D408" s="99">
        <v>12.1</v>
      </c>
      <c r="E408" s="20">
        <v>75</v>
      </c>
      <c r="F408" s="45">
        <f t="shared" si="6"/>
        <v>907.5</v>
      </c>
      <c r="G408" s="17"/>
    </row>
    <row r="409" s="3" customFormat="1" ht="22" customHeight="1" spans="1:7">
      <c r="A409" s="20">
        <v>405</v>
      </c>
      <c r="B409" s="98" t="s">
        <v>1901</v>
      </c>
      <c r="C409" s="98" t="s">
        <v>1880</v>
      </c>
      <c r="D409" s="98">
        <v>7.73</v>
      </c>
      <c r="E409" s="20">
        <v>75</v>
      </c>
      <c r="F409" s="45">
        <f t="shared" si="6"/>
        <v>579.75</v>
      </c>
      <c r="G409" s="17"/>
    </row>
    <row r="410" s="3" customFormat="1" ht="22" customHeight="1" spans="1:7">
      <c r="A410" s="20">
        <v>406</v>
      </c>
      <c r="B410" s="98" t="s">
        <v>1902</v>
      </c>
      <c r="C410" s="98" t="s">
        <v>1880</v>
      </c>
      <c r="D410" s="99">
        <v>13.2</v>
      </c>
      <c r="E410" s="20">
        <v>75</v>
      </c>
      <c r="F410" s="45">
        <f t="shared" si="6"/>
        <v>990</v>
      </c>
      <c r="G410" s="17"/>
    </row>
    <row r="411" s="3" customFormat="1" ht="22" customHeight="1" spans="1:7">
      <c r="A411" s="20">
        <v>407</v>
      </c>
      <c r="B411" s="98" t="s">
        <v>1903</v>
      </c>
      <c r="C411" s="98" t="s">
        <v>1880</v>
      </c>
      <c r="D411" s="98">
        <v>4.94</v>
      </c>
      <c r="E411" s="20">
        <v>75</v>
      </c>
      <c r="F411" s="45">
        <f t="shared" si="6"/>
        <v>370.5</v>
      </c>
      <c r="G411" s="17"/>
    </row>
    <row r="412" s="3" customFormat="1" ht="22" customHeight="1" spans="1:7">
      <c r="A412" s="20">
        <v>408</v>
      </c>
      <c r="B412" s="98" t="s">
        <v>1904</v>
      </c>
      <c r="C412" s="98" t="s">
        <v>1880</v>
      </c>
      <c r="D412" s="99">
        <v>4.2</v>
      </c>
      <c r="E412" s="20">
        <v>75</v>
      </c>
      <c r="F412" s="45">
        <f t="shared" si="6"/>
        <v>315</v>
      </c>
      <c r="G412" s="17"/>
    </row>
    <row r="413" s="3" customFormat="1" ht="22" customHeight="1" spans="1:7">
      <c r="A413" s="20">
        <v>409</v>
      </c>
      <c r="B413" s="98" t="s">
        <v>1905</v>
      </c>
      <c r="C413" s="98" t="s">
        <v>1880</v>
      </c>
      <c r="D413" s="98">
        <v>6.53</v>
      </c>
      <c r="E413" s="20">
        <v>75</v>
      </c>
      <c r="F413" s="45">
        <f t="shared" si="6"/>
        <v>489.75</v>
      </c>
      <c r="G413" s="17"/>
    </row>
    <row r="414" s="3" customFormat="1" ht="22" customHeight="1" spans="1:7">
      <c r="A414" s="20">
        <v>410</v>
      </c>
      <c r="B414" s="98" t="s">
        <v>1906</v>
      </c>
      <c r="C414" s="98" t="s">
        <v>1880</v>
      </c>
      <c r="D414" s="98">
        <v>13</v>
      </c>
      <c r="E414" s="20">
        <v>75</v>
      </c>
      <c r="F414" s="45">
        <f t="shared" si="6"/>
        <v>975</v>
      </c>
      <c r="G414" s="17"/>
    </row>
    <row r="415" s="3" customFormat="1" ht="22" customHeight="1" spans="1:7">
      <c r="A415" s="20">
        <v>411</v>
      </c>
      <c r="B415" s="98" t="s">
        <v>1907</v>
      </c>
      <c r="C415" s="98" t="s">
        <v>1880</v>
      </c>
      <c r="D415" s="98">
        <v>7.44</v>
      </c>
      <c r="E415" s="20">
        <v>75</v>
      </c>
      <c r="F415" s="45">
        <f t="shared" si="6"/>
        <v>558</v>
      </c>
      <c r="G415" s="17"/>
    </row>
    <row r="416" s="3" customFormat="1" ht="22" customHeight="1" spans="1:7">
      <c r="A416" s="20">
        <v>412</v>
      </c>
      <c r="B416" s="98" t="s">
        <v>1908</v>
      </c>
      <c r="C416" s="98" t="s">
        <v>1880</v>
      </c>
      <c r="D416" s="98">
        <v>9.32</v>
      </c>
      <c r="E416" s="20">
        <v>75</v>
      </c>
      <c r="F416" s="45">
        <f t="shared" si="6"/>
        <v>699</v>
      </c>
      <c r="G416" s="17"/>
    </row>
    <row r="417" s="3" customFormat="1" ht="22" customHeight="1" spans="1:7">
      <c r="A417" s="20">
        <v>413</v>
      </c>
      <c r="B417" s="98" t="s">
        <v>1909</v>
      </c>
      <c r="C417" s="98" t="s">
        <v>1880</v>
      </c>
      <c r="D417" s="98">
        <v>1.86</v>
      </c>
      <c r="E417" s="20">
        <v>75</v>
      </c>
      <c r="F417" s="45">
        <f t="shared" si="6"/>
        <v>139.5</v>
      </c>
      <c r="G417" s="17"/>
    </row>
    <row r="418" s="3" customFormat="1" ht="22" customHeight="1" spans="1:7">
      <c r="A418" s="20">
        <v>414</v>
      </c>
      <c r="B418" s="98" t="s">
        <v>1910</v>
      </c>
      <c r="C418" s="98" t="s">
        <v>1880</v>
      </c>
      <c r="D418" s="98">
        <v>11.43</v>
      </c>
      <c r="E418" s="20">
        <v>75</v>
      </c>
      <c r="F418" s="45">
        <f t="shared" si="6"/>
        <v>857.25</v>
      </c>
      <c r="G418" s="17"/>
    </row>
    <row r="419" s="3" customFormat="1" ht="22" customHeight="1" spans="1:7">
      <c r="A419" s="20">
        <v>415</v>
      </c>
      <c r="B419" s="98" t="s">
        <v>1911</v>
      </c>
      <c r="C419" s="98" t="s">
        <v>1880</v>
      </c>
      <c r="D419" s="98">
        <v>7.75</v>
      </c>
      <c r="E419" s="20">
        <v>75</v>
      </c>
      <c r="F419" s="45">
        <f t="shared" si="6"/>
        <v>581.25</v>
      </c>
      <c r="G419" s="17"/>
    </row>
    <row r="420" s="3" customFormat="1" ht="22" customHeight="1" spans="1:7">
      <c r="A420" s="20">
        <v>416</v>
      </c>
      <c r="B420" s="98" t="s">
        <v>1912</v>
      </c>
      <c r="C420" s="98" t="s">
        <v>1880</v>
      </c>
      <c r="D420" s="98">
        <v>1.44</v>
      </c>
      <c r="E420" s="20">
        <v>75</v>
      </c>
      <c r="F420" s="45">
        <f t="shared" si="6"/>
        <v>108</v>
      </c>
      <c r="G420" s="17"/>
    </row>
    <row r="421" s="3" customFormat="1" ht="22" customHeight="1" spans="1:7">
      <c r="A421" s="20">
        <v>417</v>
      </c>
      <c r="B421" s="98" t="s">
        <v>1913</v>
      </c>
      <c r="C421" s="98" t="s">
        <v>1880</v>
      </c>
      <c r="D421" s="99">
        <v>1.4</v>
      </c>
      <c r="E421" s="20">
        <v>75</v>
      </c>
      <c r="F421" s="45">
        <f t="shared" si="6"/>
        <v>105</v>
      </c>
      <c r="G421" s="17"/>
    </row>
    <row r="422" s="3" customFormat="1" ht="22" customHeight="1" spans="1:7">
      <c r="A422" s="20">
        <v>418</v>
      </c>
      <c r="B422" s="98" t="s">
        <v>1914</v>
      </c>
      <c r="C422" s="98" t="s">
        <v>1880</v>
      </c>
      <c r="D422" s="98">
        <v>8.82</v>
      </c>
      <c r="E422" s="20">
        <v>75</v>
      </c>
      <c r="F422" s="45">
        <f t="shared" si="6"/>
        <v>661.5</v>
      </c>
      <c r="G422" s="17"/>
    </row>
    <row r="423" s="3" customFormat="1" ht="22" customHeight="1" spans="1:7">
      <c r="A423" s="20">
        <v>419</v>
      </c>
      <c r="B423" s="98" t="s">
        <v>1915</v>
      </c>
      <c r="C423" s="98" t="s">
        <v>1880</v>
      </c>
      <c r="D423" s="98">
        <v>2.01</v>
      </c>
      <c r="E423" s="20">
        <v>75</v>
      </c>
      <c r="F423" s="45">
        <f t="shared" si="6"/>
        <v>150.75</v>
      </c>
      <c r="G423" s="17"/>
    </row>
    <row r="424" s="3" customFormat="1" ht="22" customHeight="1" spans="1:7">
      <c r="A424" s="20">
        <v>420</v>
      </c>
      <c r="B424" s="98" t="s">
        <v>1916</v>
      </c>
      <c r="C424" s="98" t="s">
        <v>1880</v>
      </c>
      <c r="D424" s="98">
        <v>12.85</v>
      </c>
      <c r="E424" s="20">
        <v>75</v>
      </c>
      <c r="F424" s="45">
        <f t="shared" si="6"/>
        <v>963.75</v>
      </c>
      <c r="G424" s="17"/>
    </row>
    <row r="425" s="3" customFormat="1" ht="22" customHeight="1" spans="1:7">
      <c r="A425" s="20">
        <v>421</v>
      </c>
      <c r="B425" s="98" t="s">
        <v>1917</v>
      </c>
      <c r="C425" s="98" t="s">
        <v>1880</v>
      </c>
      <c r="D425" s="98">
        <v>9.73</v>
      </c>
      <c r="E425" s="20">
        <v>75</v>
      </c>
      <c r="F425" s="45">
        <f t="shared" si="6"/>
        <v>729.75</v>
      </c>
      <c r="G425" s="17"/>
    </row>
    <row r="426" s="3" customFormat="1" ht="22" customHeight="1" spans="1:7">
      <c r="A426" s="20">
        <v>422</v>
      </c>
      <c r="B426" s="98" t="s">
        <v>145</v>
      </c>
      <c r="C426" s="98" t="s">
        <v>1880</v>
      </c>
      <c r="D426" s="98">
        <v>9.84</v>
      </c>
      <c r="E426" s="20">
        <v>75</v>
      </c>
      <c r="F426" s="45">
        <f t="shared" si="6"/>
        <v>738</v>
      </c>
      <c r="G426" s="17"/>
    </row>
    <row r="427" s="3" customFormat="1" ht="22" customHeight="1" spans="1:7">
      <c r="A427" s="20">
        <v>423</v>
      </c>
      <c r="B427" s="98" t="s">
        <v>1918</v>
      </c>
      <c r="C427" s="98" t="s">
        <v>1880</v>
      </c>
      <c r="D427" s="98">
        <v>6.65</v>
      </c>
      <c r="E427" s="20">
        <v>75</v>
      </c>
      <c r="F427" s="45">
        <f t="shared" si="6"/>
        <v>498.75</v>
      </c>
      <c r="G427" s="17"/>
    </row>
    <row r="428" s="1" customFormat="1" spans="1:7">
      <c r="A428" s="126"/>
      <c r="B428" s="127"/>
      <c r="C428" s="127"/>
      <c r="D428" s="127"/>
      <c r="E428" s="127"/>
      <c r="F428" s="128"/>
      <c r="G428" s="127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1"/>
  <sheetViews>
    <sheetView workbookViewId="0">
      <selection activeCell="G8" sqref="G8"/>
    </sheetView>
  </sheetViews>
  <sheetFormatPr defaultColWidth="9" defaultRowHeight="13.5"/>
  <cols>
    <col min="1" max="1" width="6.63333333333333" style="1" customWidth="1"/>
    <col min="2" max="5" width="17.75" style="1" customWidth="1"/>
    <col min="6" max="6" width="17.75" style="4" customWidth="1"/>
    <col min="7" max="7" width="17.8916666666667" style="59" customWidth="1"/>
    <col min="8" max="16384" width="9" style="1"/>
  </cols>
  <sheetData>
    <row r="1" s="1" customFormat="1" ht="46" customHeight="1" spans="1:7">
      <c r="A1" s="6" t="s">
        <v>1919</v>
      </c>
      <c r="B1" s="6"/>
      <c r="C1" s="6"/>
      <c r="D1" s="6"/>
      <c r="E1" s="6"/>
      <c r="F1" s="7"/>
      <c r="G1" s="71"/>
    </row>
    <row r="2" s="68" customFormat="1" ht="21" customHeight="1" spans="1:7">
      <c r="A2" s="72" t="s">
        <v>1920</v>
      </c>
      <c r="B2" s="73"/>
      <c r="C2" s="73"/>
      <c r="D2" s="73"/>
      <c r="E2" s="73"/>
      <c r="F2" s="74"/>
      <c r="G2" s="75"/>
    </row>
    <row r="3" s="32" customFormat="1" ht="29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4" t="s">
        <v>7</v>
      </c>
      <c r="G3" s="13" t="s">
        <v>8</v>
      </c>
    </row>
    <row r="4" s="32" customFormat="1" ht="23" customHeight="1" spans="1:7">
      <c r="A4" s="76" t="s">
        <v>9</v>
      </c>
      <c r="B4" s="78"/>
      <c r="C4" s="20"/>
      <c r="D4" s="20">
        <f>SUM(D5:D361)</f>
        <v>2728.69</v>
      </c>
      <c r="E4" s="20">
        <v>75</v>
      </c>
      <c r="F4" s="45">
        <f>SUM(F5:F361)</f>
        <v>204651.75</v>
      </c>
      <c r="G4" s="55"/>
    </row>
    <row r="5" s="3" customFormat="1" ht="21" customHeight="1" spans="1:7">
      <c r="A5" s="94">
        <v>1</v>
      </c>
      <c r="B5" s="94" t="s">
        <v>1921</v>
      </c>
      <c r="C5" s="94" t="s">
        <v>1922</v>
      </c>
      <c r="D5" s="94">
        <v>6.47</v>
      </c>
      <c r="E5" s="20">
        <v>75</v>
      </c>
      <c r="F5" s="45">
        <f t="shared" ref="F5:F68" si="0">D5*E5</f>
        <v>485.25</v>
      </c>
      <c r="G5" s="55"/>
    </row>
    <row r="6" s="3" customFormat="1" ht="21" customHeight="1" spans="1:7">
      <c r="A6" s="94">
        <v>2</v>
      </c>
      <c r="B6" s="94" t="s">
        <v>1923</v>
      </c>
      <c r="C6" s="94" t="s">
        <v>1922</v>
      </c>
      <c r="D6" s="94">
        <v>1.21</v>
      </c>
      <c r="E6" s="20">
        <v>75</v>
      </c>
      <c r="F6" s="45">
        <f t="shared" si="0"/>
        <v>90.75</v>
      </c>
      <c r="G6" s="55"/>
    </row>
    <row r="7" s="3" customFormat="1" ht="21" customHeight="1" spans="1:7">
      <c r="A7" s="94">
        <v>3</v>
      </c>
      <c r="B7" s="94" t="s">
        <v>1924</v>
      </c>
      <c r="C7" s="94" t="s">
        <v>1922</v>
      </c>
      <c r="D7" s="94">
        <v>3.67</v>
      </c>
      <c r="E7" s="20">
        <v>75</v>
      </c>
      <c r="F7" s="45">
        <f t="shared" si="0"/>
        <v>275.25</v>
      </c>
      <c r="G7" s="55"/>
    </row>
    <row r="8" s="3" customFormat="1" ht="21" customHeight="1" spans="1:7">
      <c r="A8" s="94">
        <v>4</v>
      </c>
      <c r="B8" s="94" t="s">
        <v>1925</v>
      </c>
      <c r="C8" s="94" t="s">
        <v>1922</v>
      </c>
      <c r="D8" s="94">
        <v>9.81</v>
      </c>
      <c r="E8" s="20">
        <v>75</v>
      </c>
      <c r="F8" s="45">
        <f t="shared" si="0"/>
        <v>735.75</v>
      </c>
      <c r="G8" s="55"/>
    </row>
    <row r="9" s="3" customFormat="1" ht="21" customHeight="1" spans="1:7">
      <c r="A9" s="94">
        <v>5</v>
      </c>
      <c r="B9" s="94" t="s">
        <v>1926</v>
      </c>
      <c r="C9" s="94" t="s">
        <v>1922</v>
      </c>
      <c r="D9" s="94">
        <v>7.76</v>
      </c>
      <c r="E9" s="20">
        <v>75</v>
      </c>
      <c r="F9" s="45">
        <f t="shared" si="0"/>
        <v>582</v>
      </c>
      <c r="G9" s="55"/>
    </row>
    <row r="10" s="3" customFormat="1" ht="21" customHeight="1" spans="1:7">
      <c r="A10" s="94">
        <v>6</v>
      </c>
      <c r="B10" s="94" t="s">
        <v>1927</v>
      </c>
      <c r="C10" s="94" t="s">
        <v>1922</v>
      </c>
      <c r="D10" s="94">
        <v>9.23</v>
      </c>
      <c r="E10" s="20">
        <v>75</v>
      </c>
      <c r="F10" s="45">
        <f t="shared" si="0"/>
        <v>692.25</v>
      </c>
      <c r="G10" s="55"/>
    </row>
    <row r="11" s="3" customFormat="1" ht="21" customHeight="1" spans="1:7">
      <c r="A11" s="94">
        <v>7</v>
      </c>
      <c r="B11" s="94" t="s">
        <v>1928</v>
      </c>
      <c r="C11" s="94" t="s">
        <v>1922</v>
      </c>
      <c r="D11" s="94">
        <v>6.84</v>
      </c>
      <c r="E11" s="20">
        <v>75</v>
      </c>
      <c r="F11" s="45">
        <f t="shared" si="0"/>
        <v>513</v>
      </c>
      <c r="G11" s="55"/>
    </row>
    <row r="12" s="3" customFormat="1" ht="21" customHeight="1" spans="1:7">
      <c r="A12" s="94">
        <v>8</v>
      </c>
      <c r="B12" s="94" t="s">
        <v>1929</v>
      </c>
      <c r="C12" s="94" t="s">
        <v>1922</v>
      </c>
      <c r="D12" s="94">
        <v>7.24</v>
      </c>
      <c r="E12" s="20">
        <v>75</v>
      </c>
      <c r="F12" s="45">
        <f t="shared" si="0"/>
        <v>543</v>
      </c>
      <c r="G12" s="55"/>
    </row>
    <row r="13" s="3" customFormat="1" ht="21" customHeight="1" spans="1:7">
      <c r="A13" s="94">
        <v>9</v>
      </c>
      <c r="B13" s="94" t="s">
        <v>1813</v>
      </c>
      <c r="C13" s="94" t="s">
        <v>1922</v>
      </c>
      <c r="D13" s="94">
        <v>1.2</v>
      </c>
      <c r="E13" s="20">
        <v>75</v>
      </c>
      <c r="F13" s="45">
        <f t="shared" si="0"/>
        <v>90</v>
      </c>
      <c r="G13" s="55"/>
    </row>
    <row r="14" s="3" customFormat="1" ht="22" customHeight="1" spans="1:7">
      <c r="A14" s="94">
        <v>10</v>
      </c>
      <c r="B14" s="94" t="s">
        <v>1930</v>
      </c>
      <c r="C14" s="94" t="s">
        <v>1922</v>
      </c>
      <c r="D14" s="94">
        <v>2.3</v>
      </c>
      <c r="E14" s="20">
        <v>75</v>
      </c>
      <c r="F14" s="45">
        <f t="shared" si="0"/>
        <v>172.5</v>
      </c>
      <c r="G14" s="121"/>
    </row>
    <row r="15" s="3" customFormat="1" ht="22" customHeight="1" spans="1:7">
      <c r="A15" s="94">
        <v>11</v>
      </c>
      <c r="B15" s="94" t="s">
        <v>1931</v>
      </c>
      <c r="C15" s="94" t="s">
        <v>1922</v>
      </c>
      <c r="D15" s="94">
        <v>3.91</v>
      </c>
      <c r="E15" s="20">
        <v>75</v>
      </c>
      <c r="F15" s="45">
        <f t="shared" si="0"/>
        <v>293.25</v>
      </c>
      <c r="G15" s="121"/>
    </row>
    <row r="16" s="3" customFormat="1" ht="22" customHeight="1" spans="1:7">
      <c r="A16" s="94">
        <v>12</v>
      </c>
      <c r="B16" s="94" t="s">
        <v>1932</v>
      </c>
      <c r="C16" s="94" t="s">
        <v>1922</v>
      </c>
      <c r="D16" s="94">
        <v>7.85</v>
      </c>
      <c r="E16" s="20">
        <v>75</v>
      </c>
      <c r="F16" s="45">
        <f t="shared" si="0"/>
        <v>588.75</v>
      </c>
      <c r="G16" s="121"/>
    </row>
    <row r="17" s="3" customFormat="1" ht="22" customHeight="1" spans="1:7">
      <c r="A17" s="94">
        <v>13</v>
      </c>
      <c r="B17" s="94" t="s">
        <v>1933</v>
      </c>
      <c r="C17" s="94" t="s">
        <v>1922</v>
      </c>
      <c r="D17" s="94">
        <v>6.79</v>
      </c>
      <c r="E17" s="20">
        <v>75</v>
      </c>
      <c r="F17" s="45">
        <f t="shared" si="0"/>
        <v>509.25</v>
      </c>
      <c r="G17" s="121"/>
    </row>
    <row r="18" s="3" customFormat="1" ht="22" customHeight="1" spans="1:7">
      <c r="A18" s="94">
        <v>14</v>
      </c>
      <c r="B18" s="94" t="s">
        <v>1934</v>
      </c>
      <c r="C18" s="94" t="s">
        <v>1922</v>
      </c>
      <c r="D18" s="94">
        <v>13.33</v>
      </c>
      <c r="E18" s="20">
        <v>75</v>
      </c>
      <c r="F18" s="45">
        <f t="shared" si="0"/>
        <v>999.75</v>
      </c>
      <c r="G18" s="121"/>
    </row>
    <row r="19" s="3" customFormat="1" ht="22" customHeight="1" spans="1:7">
      <c r="A19" s="94">
        <v>15</v>
      </c>
      <c r="B19" s="94" t="s">
        <v>1935</v>
      </c>
      <c r="C19" s="94" t="s">
        <v>1922</v>
      </c>
      <c r="D19" s="94">
        <v>10.66</v>
      </c>
      <c r="E19" s="20">
        <v>75</v>
      </c>
      <c r="F19" s="45">
        <f t="shared" si="0"/>
        <v>799.5</v>
      </c>
      <c r="G19" s="121"/>
    </row>
    <row r="20" s="3" customFormat="1" ht="22" customHeight="1" spans="1:7">
      <c r="A20" s="94">
        <v>16</v>
      </c>
      <c r="B20" s="94" t="s">
        <v>1936</v>
      </c>
      <c r="C20" s="94" t="s">
        <v>1922</v>
      </c>
      <c r="D20" s="94">
        <v>4.19</v>
      </c>
      <c r="E20" s="20">
        <v>75</v>
      </c>
      <c r="F20" s="45">
        <f t="shared" si="0"/>
        <v>314.25</v>
      </c>
      <c r="G20" s="121"/>
    </row>
    <row r="21" s="3" customFormat="1" ht="22" customHeight="1" spans="1:7">
      <c r="A21" s="94">
        <v>17</v>
      </c>
      <c r="B21" s="94" t="s">
        <v>1937</v>
      </c>
      <c r="C21" s="94" t="s">
        <v>1922</v>
      </c>
      <c r="D21" s="94">
        <v>5.75</v>
      </c>
      <c r="E21" s="20">
        <v>75</v>
      </c>
      <c r="F21" s="45">
        <f t="shared" si="0"/>
        <v>431.25</v>
      </c>
      <c r="G21" s="121"/>
    </row>
    <row r="22" s="3" customFormat="1" ht="22" customHeight="1" spans="1:7">
      <c r="A22" s="94">
        <v>18</v>
      </c>
      <c r="B22" s="94" t="s">
        <v>1938</v>
      </c>
      <c r="C22" s="94" t="s">
        <v>1922</v>
      </c>
      <c r="D22" s="94">
        <v>5.45</v>
      </c>
      <c r="E22" s="20">
        <v>75</v>
      </c>
      <c r="F22" s="45">
        <f t="shared" si="0"/>
        <v>408.75</v>
      </c>
      <c r="G22" s="121"/>
    </row>
    <row r="23" s="3" customFormat="1" ht="22" customHeight="1" spans="1:7">
      <c r="A23" s="94">
        <v>19</v>
      </c>
      <c r="B23" s="94" t="s">
        <v>108</v>
      </c>
      <c r="C23" s="94" t="s">
        <v>1922</v>
      </c>
      <c r="D23" s="94">
        <v>11.26</v>
      </c>
      <c r="E23" s="20">
        <v>75</v>
      </c>
      <c r="F23" s="45">
        <f t="shared" si="0"/>
        <v>844.5</v>
      </c>
      <c r="G23" s="121"/>
    </row>
    <row r="24" s="3" customFormat="1" ht="22" customHeight="1" spans="1:7">
      <c r="A24" s="94">
        <v>20</v>
      </c>
      <c r="B24" s="94" t="s">
        <v>1939</v>
      </c>
      <c r="C24" s="94" t="s">
        <v>1922</v>
      </c>
      <c r="D24" s="94">
        <v>13.3</v>
      </c>
      <c r="E24" s="20">
        <v>75</v>
      </c>
      <c r="F24" s="45">
        <f t="shared" si="0"/>
        <v>997.5</v>
      </c>
      <c r="G24" s="121"/>
    </row>
    <row r="25" s="3" customFormat="1" ht="22" customHeight="1" spans="1:7">
      <c r="A25" s="94">
        <v>21</v>
      </c>
      <c r="B25" s="94" t="s">
        <v>1940</v>
      </c>
      <c r="C25" s="94" t="s">
        <v>1922</v>
      </c>
      <c r="D25" s="94">
        <v>11.84</v>
      </c>
      <c r="E25" s="20">
        <v>75</v>
      </c>
      <c r="F25" s="45">
        <f t="shared" si="0"/>
        <v>888</v>
      </c>
      <c r="G25" s="121"/>
    </row>
    <row r="26" s="3" customFormat="1" ht="22" customHeight="1" spans="1:7">
      <c r="A26" s="94">
        <v>22</v>
      </c>
      <c r="B26" s="94" t="s">
        <v>1941</v>
      </c>
      <c r="C26" s="94" t="s">
        <v>1922</v>
      </c>
      <c r="D26" s="94">
        <v>4.76</v>
      </c>
      <c r="E26" s="20">
        <v>75</v>
      </c>
      <c r="F26" s="45">
        <f t="shared" si="0"/>
        <v>357</v>
      </c>
      <c r="G26" s="121"/>
    </row>
    <row r="27" s="3" customFormat="1" ht="22" customHeight="1" spans="1:7">
      <c r="A27" s="94">
        <v>23</v>
      </c>
      <c r="B27" s="94" t="s">
        <v>1942</v>
      </c>
      <c r="C27" s="94" t="s">
        <v>1922</v>
      </c>
      <c r="D27" s="94">
        <v>12.31</v>
      </c>
      <c r="E27" s="20">
        <v>75</v>
      </c>
      <c r="F27" s="45">
        <f t="shared" si="0"/>
        <v>923.25</v>
      </c>
      <c r="G27" s="121"/>
    </row>
    <row r="28" s="3" customFormat="1" ht="22" customHeight="1" spans="1:7">
      <c r="A28" s="94">
        <v>24</v>
      </c>
      <c r="B28" s="94" t="s">
        <v>1943</v>
      </c>
      <c r="C28" s="94" t="s">
        <v>1922</v>
      </c>
      <c r="D28" s="94">
        <v>7.65</v>
      </c>
      <c r="E28" s="20">
        <v>75</v>
      </c>
      <c r="F28" s="45">
        <f t="shared" si="0"/>
        <v>573.75</v>
      </c>
      <c r="G28" s="121"/>
    </row>
    <row r="29" s="3" customFormat="1" ht="22" customHeight="1" spans="1:7">
      <c r="A29" s="94">
        <v>25</v>
      </c>
      <c r="B29" s="94" t="s">
        <v>1944</v>
      </c>
      <c r="C29" s="94" t="s">
        <v>1922</v>
      </c>
      <c r="D29" s="94">
        <v>5.07</v>
      </c>
      <c r="E29" s="20">
        <v>75</v>
      </c>
      <c r="F29" s="45">
        <f t="shared" si="0"/>
        <v>380.25</v>
      </c>
      <c r="G29" s="121"/>
    </row>
    <row r="30" s="3" customFormat="1" ht="22" customHeight="1" spans="1:7">
      <c r="A30" s="94">
        <v>26</v>
      </c>
      <c r="B30" s="94" t="s">
        <v>1945</v>
      </c>
      <c r="C30" s="94" t="s">
        <v>1922</v>
      </c>
      <c r="D30" s="94">
        <v>1.29</v>
      </c>
      <c r="E30" s="20">
        <v>75</v>
      </c>
      <c r="F30" s="45">
        <f t="shared" si="0"/>
        <v>96.75</v>
      </c>
      <c r="G30" s="121"/>
    </row>
    <row r="31" s="3" customFormat="1" ht="22" customHeight="1" spans="1:7">
      <c r="A31" s="94">
        <v>27</v>
      </c>
      <c r="B31" s="94" t="s">
        <v>1946</v>
      </c>
      <c r="C31" s="94" t="s">
        <v>1922</v>
      </c>
      <c r="D31" s="94">
        <v>3.01</v>
      </c>
      <c r="E31" s="20">
        <v>75</v>
      </c>
      <c r="F31" s="45">
        <f t="shared" si="0"/>
        <v>225.75</v>
      </c>
      <c r="G31" s="121"/>
    </row>
    <row r="32" s="3" customFormat="1" ht="22" customHeight="1" spans="1:7">
      <c r="A32" s="94">
        <v>28</v>
      </c>
      <c r="B32" s="94" t="s">
        <v>1947</v>
      </c>
      <c r="C32" s="94" t="s">
        <v>1922</v>
      </c>
      <c r="D32" s="94">
        <v>12.49</v>
      </c>
      <c r="E32" s="20">
        <v>75</v>
      </c>
      <c r="F32" s="45">
        <f t="shared" si="0"/>
        <v>936.75</v>
      </c>
      <c r="G32" s="121"/>
    </row>
    <row r="33" s="3" customFormat="1" ht="22" customHeight="1" spans="1:7">
      <c r="A33" s="94">
        <v>29</v>
      </c>
      <c r="B33" s="94" t="s">
        <v>1948</v>
      </c>
      <c r="C33" s="94" t="s">
        <v>1922</v>
      </c>
      <c r="D33" s="94">
        <v>5.49</v>
      </c>
      <c r="E33" s="20">
        <v>75</v>
      </c>
      <c r="F33" s="45">
        <f t="shared" si="0"/>
        <v>411.75</v>
      </c>
      <c r="G33" s="80" t="s">
        <v>1949</v>
      </c>
    </row>
    <row r="34" s="3" customFormat="1" ht="22" customHeight="1" spans="1:7">
      <c r="A34" s="94">
        <v>30</v>
      </c>
      <c r="B34" s="94" t="s">
        <v>1950</v>
      </c>
      <c r="C34" s="94" t="s">
        <v>1922</v>
      </c>
      <c r="D34" s="94">
        <v>12.27</v>
      </c>
      <c r="E34" s="20">
        <v>75</v>
      </c>
      <c r="F34" s="45">
        <f t="shared" si="0"/>
        <v>920.25</v>
      </c>
      <c r="G34" s="121"/>
    </row>
    <row r="35" s="3" customFormat="1" ht="22" customHeight="1" spans="1:7">
      <c r="A35" s="94">
        <v>31</v>
      </c>
      <c r="B35" s="94" t="s">
        <v>1951</v>
      </c>
      <c r="C35" s="94" t="s">
        <v>1922</v>
      </c>
      <c r="D35" s="94">
        <v>6.24</v>
      </c>
      <c r="E35" s="20">
        <v>75</v>
      </c>
      <c r="F35" s="45">
        <f t="shared" si="0"/>
        <v>468</v>
      </c>
      <c r="G35" s="121"/>
    </row>
    <row r="36" s="3" customFormat="1" ht="22" customHeight="1" spans="1:7">
      <c r="A36" s="94">
        <v>32</v>
      </c>
      <c r="B36" s="94" t="s">
        <v>1952</v>
      </c>
      <c r="C36" s="94" t="s">
        <v>1922</v>
      </c>
      <c r="D36" s="94">
        <v>8.94</v>
      </c>
      <c r="E36" s="20">
        <v>75</v>
      </c>
      <c r="F36" s="45">
        <f t="shared" si="0"/>
        <v>670.5</v>
      </c>
      <c r="G36" s="121"/>
    </row>
    <row r="37" s="3" customFormat="1" ht="22" customHeight="1" spans="1:7">
      <c r="A37" s="94">
        <v>33</v>
      </c>
      <c r="B37" s="94" t="s">
        <v>1953</v>
      </c>
      <c r="C37" s="94" t="s">
        <v>1922</v>
      </c>
      <c r="D37" s="94">
        <v>10.96</v>
      </c>
      <c r="E37" s="20">
        <v>75</v>
      </c>
      <c r="F37" s="45">
        <f t="shared" si="0"/>
        <v>822</v>
      </c>
      <c r="G37" s="121"/>
    </row>
    <row r="38" s="3" customFormat="1" ht="22" customHeight="1" spans="1:7">
      <c r="A38" s="94">
        <v>34</v>
      </c>
      <c r="B38" s="94" t="s">
        <v>1954</v>
      </c>
      <c r="C38" s="94" t="s">
        <v>1922</v>
      </c>
      <c r="D38" s="94">
        <v>6.38</v>
      </c>
      <c r="E38" s="20">
        <v>75</v>
      </c>
      <c r="F38" s="45">
        <f t="shared" si="0"/>
        <v>478.5</v>
      </c>
      <c r="G38" s="121"/>
    </row>
    <row r="39" s="3" customFormat="1" ht="22" customHeight="1" spans="1:7">
      <c r="A39" s="94">
        <v>35</v>
      </c>
      <c r="B39" s="94" t="s">
        <v>1955</v>
      </c>
      <c r="C39" s="94" t="s">
        <v>1922</v>
      </c>
      <c r="D39" s="94">
        <v>8.31</v>
      </c>
      <c r="E39" s="20">
        <v>75</v>
      </c>
      <c r="F39" s="45">
        <f t="shared" si="0"/>
        <v>623.25</v>
      </c>
      <c r="G39" s="121"/>
    </row>
    <row r="40" s="3" customFormat="1" ht="22" customHeight="1" spans="1:7">
      <c r="A40" s="94">
        <v>36</v>
      </c>
      <c r="B40" s="94" t="s">
        <v>1956</v>
      </c>
      <c r="C40" s="94" t="s">
        <v>1922</v>
      </c>
      <c r="D40" s="94">
        <v>5.78</v>
      </c>
      <c r="E40" s="20">
        <v>75</v>
      </c>
      <c r="F40" s="45">
        <f t="shared" si="0"/>
        <v>433.5</v>
      </c>
      <c r="G40" s="121"/>
    </row>
    <row r="41" s="3" customFormat="1" ht="22" customHeight="1" spans="1:7">
      <c r="A41" s="94">
        <v>37</v>
      </c>
      <c r="B41" s="94" t="s">
        <v>1957</v>
      </c>
      <c r="C41" s="94" t="s">
        <v>1922</v>
      </c>
      <c r="D41" s="94">
        <v>8.5</v>
      </c>
      <c r="E41" s="20">
        <v>75</v>
      </c>
      <c r="F41" s="45">
        <f t="shared" si="0"/>
        <v>637.5</v>
      </c>
      <c r="G41" s="121"/>
    </row>
    <row r="42" s="3" customFormat="1" ht="22" customHeight="1" spans="1:7">
      <c r="A42" s="94">
        <v>38</v>
      </c>
      <c r="B42" s="94" t="s">
        <v>1958</v>
      </c>
      <c r="C42" s="94" t="s">
        <v>1922</v>
      </c>
      <c r="D42" s="94">
        <v>4.52</v>
      </c>
      <c r="E42" s="20">
        <v>75</v>
      </c>
      <c r="F42" s="45">
        <f t="shared" si="0"/>
        <v>339</v>
      </c>
      <c r="G42" s="121"/>
    </row>
    <row r="43" s="3" customFormat="1" ht="22" customHeight="1" spans="1:7">
      <c r="A43" s="94">
        <v>39</v>
      </c>
      <c r="B43" s="94" t="s">
        <v>1959</v>
      </c>
      <c r="C43" s="94" t="s">
        <v>1922</v>
      </c>
      <c r="D43" s="94">
        <v>3.38</v>
      </c>
      <c r="E43" s="20">
        <v>75</v>
      </c>
      <c r="F43" s="45">
        <f t="shared" si="0"/>
        <v>253.5</v>
      </c>
      <c r="G43" s="121"/>
    </row>
    <row r="44" s="3" customFormat="1" ht="22" customHeight="1" spans="1:7">
      <c r="A44" s="94">
        <v>40</v>
      </c>
      <c r="B44" s="94" t="s">
        <v>1960</v>
      </c>
      <c r="C44" s="94" t="s">
        <v>1922</v>
      </c>
      <c r="D44" s="94">
        <v>6.72</v>
      </c>
      <c r="E44" s="20">
        <v>75</v>
      </c>
      <c r="F44" s="45">
        <f t="shared" si="0"/>
        <v>504</v>
      </c>
      <c r="G44" s="121"/>
    </row>
    <row r="45" s="3" customFormat="1" ht="22" customHeight="1" spans="1:7">
      <c r="A45" s="94">
        <v>41</v>
      </c>
      <c r="B45" s="94" t="s">
        <v>157</v>
      </c>
      <c r="C45" s="94" t="s">
        <v>1922</v>
      </c>
      <c r="D45" s="94">
        <v>9.54</v>
      </c>
      <c r="E45" s="20">
        <v>75</v>
      </c>
      <c r="F45" s="45">
        <f t="shared" si="0"/>
        <v>715.5</v>
      </c>
      <c r="G45" s="121"/>
    </row>
    <row r="46" s="3" customFormat="1" ht="22" customHeight="1" spans="1:7">
      <c r="A46" s="94">
        <v>42</v>
      </c>
      <c r="B46" s="94" t="s">
        <v>1961</v>
      </c>
      <c r="C46" s="94" t="s">
        <v>1922</v>
      </c>
      <c r="D46" s="94">
        <v>5.76</v>
      </c>
      <c r="E46" s="20">
        <v>75</v>
      </c>
      <c r="F46" s="45">
        <f t="shared" si="0"/>
        <v>432</v>
      </c>
      <c r="G46" s="121"/>
    </row>
    <row r="47" s="3" customFormat="1" ht="22" customHeight="1" spans="1:7">
      <c r="A47" s="94">
        <v>43</v>
      </c>
      <c r="B47" s="94" t="s">
        <v>1962</v>
      </c>
      <c r="C47" s="94" t="s">
        <v>1922</v>
      </c>
      <c r="D47" s="94">
        <v>5.53</v>
      </c>
      <c r="E47" s="20">
        <v>75</v>
      </c>
      <c r="F47" s="45">
        <f t="shared" si="0"/>
        <v>414.75</v>
      </c>
      <c r="G47" s="121"/>
    </row>
    <row r="48" s="3" customFormat="1" ht="22" customHeight="1" spans="1:7">
      <c r="A48" s="94">
        <v>44</v>
      </c>
      <c r="B48" s="94" t="s">
        <v>1963</v>
      </c>
      <c r="C48" s="94" t="s">
        <v>1922</v>
      </c>
      <c r="D48" s="94">
        <v>3.28</v>
      </c>
      <c r="E48" s="20">
        <v>75</v>
      </c>
      <c r="F48" s="45">
        <f t="shared" si="0"/>
        <v>246</v>
      </c>
      <c r="G48" s="121"/>
    </row>
    <row r="49" s="3" customFormat="1" ht="22" customHeight="1" spans="1:7">
      <c r="A49" s="94">
        <v>45</v>
      </c>
      <c r="B49" s="94" t="s">
        <v>1964</v>
      </c>
      <c r="C49" s="94" t="s">
        <v>1922</v>
      </c>
      <c r="D49" s="94">
        <v>3.65</v>
      </c>
      <c r="E49" s="20">
        <v>75</v>
      </c>
      <c r="F49" s="45">
        <f t="shared" si="0"/>
        <v>273.75</v>
      </c>
      <c r="G49" s="121"/>
    </row>
    <row r="50" s="3" customFormat="1" ht="22" customHeight="1" spans="1:7">
      <c r="A50" s="94">
        <v>46</v>
      </c>
      <c r="B50" s="94" t="s">
        <v>1965</v>
      </c>
      <c r="C50" s="94" t="s">
        <v>1922</v>
      </c>
      <c r="D50" s="94">
        <v>3.48</v>
      </c>
      <c r="E50" s="20">
        <v>75</v>
      </c>
      <c r="F50" s="45">
        <f t="shared" si="0"/>
        <v>261</v>
      </c>
      <c r="G50" s="121"/>
    </row>
    <row r="51" s="3" customFormat="1" ht="22" customHeight="1" spans="1:7">
      <c r="A51" s="94">
        <v>47</v>
      </c>
      <c r="B51" s="94" t="s">
        <v>1966</v>
      </c>
      <c r="C51" s="94" t="s">
        <v>1922</v>
      </c>
      <c r="D51" s="94">
        <v>1.45</v>
      </c>
      <c r="E51" s="20">
        <v>75</v>
      </c>
      <c r="F51" s="45">
        <f t="shared" si="0"/>
        <v>108.75</v>
      </c>
      <c r="G51" s="121"/>
    </row>
    <row r="52" s="3" customFormat="1" ht="22" customHeight="1" spans="1:7">
      <c r="A52" s="94">
        <v>48</v>
      </c>
      <c r="B52" s="94" t="s">
        <v>1967</v>
      </c>
      <c r="C52" s="94" t="s">
        <v>1922</v>
      </c>
      <c r="D52" s="94">
        <v>1.56</v>
      </c>
      <c r="E52" s="20">
        <v>75</v>
      </c>
      <c r="F52" s="45">
        <f t="shared" si="0"/>
        <v>117</v>
      </c>
      <c r="G52" s="121"/>
    </row>
    <row r="53" s="3" customFormat="1" ht="22" customHeight="1" spans="1:7">
      <c r="A53" s="94">
        <v>49</v>
      </c>
      <c r="B53" s="94" t="s">
        <v>1968</v>
      </c>
      <c r="C53" s="94" t="s">
        <v>1922</v>
      </c>
      <c r="D53" s="94">
        <v>3.28</v>
      </c>
      <c r="E53" s="20">
        <v>75</v>
      </c>
      <c r="F53" s="45">
        <f t="shared" si="0"/>
        <v>246</v>
      </c>
      <c r="G53" s="121"/>
    </row>
    <row r="54" s="3" customFormat="1" ht="22" customHeight="1" spans="1:7">
      <c r="A54" s="94">
        <v>50</v>
      </c>
      <c r="B54" s="94" t="s">
        <v>1762</v>
      </c>
      <c r="C54" s="94" t="s">
        <v>1922</v>
      </c>
      <c r="D54" s="94">
        <v>4.57</v>
      </c>
      <c r="E54" s="20">
        <v>75</v>
      </c>
      <c r="F54" s="45">
        <f t="shared" si="0"/>
        <v>342.75</v>
      </c>
      <c r="G54" s="121"/>
    </row>
    <row r="55" s="3" customFormat="1" ht="22" customHeight="1" spans="1:7">
      <c r="A55" s="94">
        <v>51</v>
      </c>
      <c r="B55" s="94" t="s">
        <v>1969</v>
      </c>
      <c r="C55" s="94" t="s">
        <v>1922</v>
      </c>
      <c r="D55" s="94">
        <v>9.45</v>
      </c>
      <c r="E55" s="20">
        <v>75</v>
      </c>
      <c r="F55" s="45">
        <f t="shared" si="0"/>
        <v>708.75</v>
      </c>
      <c r="G55" s="121"/>
    </row>
    <row r="56" s="3" customFormat="1" ht="22" customHeight="1" spans="1:7">
      <c r="A56" s="94">
        <v>52</v>
      </c>
      <c r="B56" s="94" t="s">
        <v>1970</v>
      </c>
      <c r="C56" s="94" t="s">
        <v>1922</v>
      </c>
      <c r="D56" s="94">
        <v>4.85</v>
      </c>
      <c r="E56" s="20">
        <v>75</v>
      </c>
      <c r="F56" s="45">
        <f t="shared" si="0"/>
        <v>363.75</v>
      </c>
      <c r="G56" s="121"/>
    </row>
    <row r="57" s="3" customFormat="1" ht="22" customHeight="1" spans="1:7">
      <c r="A57" s="94">
        <v>53</v>
      </c>
      <c r="B57" s="94" t="s">
        <v>1971</v>
      </c>
      <c r="C57" s="94" t="s">
        <v>1922</v>
      </c>
      <c r="D57" s="94">
        <v>3.08</v>
      </c>
      <c r="E57" s="20">
        <v>75</v>
      </c>
      <c r="F57" s="45">
        <f t="shared" si="0"/>
        <v>231</v>
      </c>
      <c r="G57" s="121"/>
    </row>
    <row r="58" s="3" customFormat="1" ht="22" customHeight="1" spans="1:7">
      <c r="A58" s="94">
        <v>54</v>
      </c>
      <c r="B58" s="94" t="s">
        <v>1972</v>
      </c>
      <c r="C58" s="94" t="s">
        <v>1922</v>
      </c>
      <c r="D58" s="94">
        <v>2.64</v>
      </c>
      <c r="E58" s="20">
        <v>75</v>
      </c>
      <c r="F58" s="45">
        <f t="shared" si="0"/>
        <v>198</v>
      </c>
      <c r="G58" s="121"/>
    </row>
    <row r="59" s="3" customFormat="1" ht="22" customHeight="1" spans="1:7">
      <c r="A59" s="94">
        <v>55</v>
      </c>
      <c r="B59" s="94" t="s">
        <v>1525</v>
      </c>
      <c r="C59" s="94" t="s">
        <v>1922</v>
      </c>
      <c r="D59" s="94">
        <v>5.7</v>
      </c>
      <c r="E59" s="20">
        <v>75</v>
      </c>
      <c r="F59" s="45">
        <f t="shared" si="0"/>
        <v>427.5</v>
      </c>
      <c r="G59" s="121"/>
    </row>
    <row r="60" s="3" customFormat="1" ht="22" customHeight="1" spans="1:7">
      <c r="A60" s="94">
        <v>56</v>
      </c>
      <c r="B60" s="94" t="s">
        <v>1973</v>
      </c>
      <c r="C60" s="94" t="s">
        <v>1922</v>
      </c>
      <c r="D60" s="94">
        <v>2.38</v>
      </c>
      <c r="E60" s="20">
        <v>75</v>
      </c>
      <c r="F60" s="45">
        <f t="shared" si="0"/>
        <v>178.5</v>
      </c>
      <c r="G60" s="122"/>
    </row>
    <row r="61" s="3" customFormat="1" ht="22" customHeight="1" spans="1:7">
      <c r="A61" s="94">
        <v>57</v>
      </c>
      <c r="B61" s="94" t="s">
        <v>1974</v>
      </c>
      <c r="C61" s="94" t="s">
        <v>1922</v>
      </c>
      <c r="D61" s="94">
        <v>3.02</v>
      </c>
      <c r="E61" s="20">
        <v>75</v>
      </c>
      <c r="F61" s="45">
        <f t="shared" si="0"/>
        <v>226.5</v>
      </c>
      <c r="G61" s="121"/>
    </row>
    <row r="62" s="3" customFormat="1" ht="22" customHeight="1" spans="1:7">
      <c r="A62" s="94">
        <v>58</v>
      </c>
      <c r="B62" s="94" t="s">
        <v>1975</v>
      </c>
      <c r="C62" s="94" t="s">
        <v>1922</v>
      </c>
      <c r="D62" s="94">
        <v>2.55</v>
      </c>
      <c r="E62" s="20">
        <v>75</v>
      </c>
      <c r="F62" s="45">
        <f t="shared" si="0"/>
        <v>191.25</v>
      </c>
      <c r="G62" s="121"/>
    </row>
    <row r="63" s="3" customFormat="1" ht="22" customHeight="1" spans="1:7">
      <c r="A63" s="94">
        <v>59</v>
      </c>
      <c r="B63" s="94" t="s">
        <v>929</v>
      </c>
      <c r="C63" s="94" t="s">
        <v>1922</v>
      </c>
      <c r="D63" s="94">
        <v>7.65</v>
      </c>
      <c r="E63" s="20">
        <v>75</v>
      </c>
      <c r="F63" s="45">
        <f t="shared" si="0"/>
        <v>573.75</v>
      </c>
      <c r="G63" s="121"/>
    </row>
    <row r="64" s="3" customFormat="1" ht="22" customHeight="1" spans="1:7">
      <c r="A64" s="94">
        <v>60</v>
      </c>
      <c r="B64" s="94" t="s">
        <v>1976</v>
      </c>
      <c r="C64" s="94" t="s">
        <v>1922</v>
      </c>
      <c r="D64" s="94">
        <v>6.34</v>
      </c>
      <c r="E64" s="20">
        <v>75</v>
      </c>
      <c r="F64" s="45">
        <f t="shared" si="0"/>
        <v>475.5</v>
      </c>
      <c r="G64" s="121"/>
    </row>
    <row r="65" s="3" customFormat="1" ht="22" customHeight="1" spans="1:7">
      <c r="A65" s="94">
        <v>61</v>
      </c>
      <c r="B65" s="94" t="s">
        <v>1977</v>
      </c>
      <c r="C65" s="94" t="s">
        <v>1922</v>
      </c>
      <c r="D65" s="94">
        <v>2.39</v>
      </c>
      <c r="E65" s="20">
        <v>75</v>
      </c>
      <c r="F65" s="45">
        <f t="shared" si="0"/>
        <v>179.25</v>
      </c>
      <c r="G65" s="121"/>
    </row>
    <row r="66" s="3" customFormat="1" ht="22" customHeight="1" spans="1:7">
      <c r="A66" s="94">
        <v>62</v>
      </c>
      <c r="B66" s="94" t="s">
        <v>1978</v>
      </c>
      <c r="C66" s="94" t="s">
        <v>1979</v>
      </c>
      <c r="D66" s="94">
        <v>0.85</v>
      </c>
      <c r="E66" s="20">
        <v>75</v>
      </c>
      <c r="F66" s="45">
        <f t="shared" si="0"/>
        <v>63.75</v>
      </c>
      <c r="G66" s="121"/>
    </row>
    <row r="67" s="3" customFormat="1" ht="22" customHeight="1" spans="1:8">
      <c r="A67" s="94">
        <v>63</v>
      </c>
      <c r="B67" s="94" t="s">
        <v>319</v>
      </c>
      <c r="C67" s="94" t="s">
        <v>1979</v>
      </c>
      <c r="D67" s="94">
        <v>0.42</v>
      </c>
      <c r="E67" s="20">
        <v>75</v>
      </c>
      <c r="F67" s="45">
        <f t="shared" si="0"/>
        <v>31.5</v>
      </c>
      <c r="G67" s="80" t="s">
        <v>1980</v>
      </c>
      <c r="H67" s="123"/>
    </row>
    <row r="68" s="3" customFormat="1" ht="22" customHeight="1" spans="1:7">
      <c r="A68" s="94">
        <v>64</v>
      </c>
      <c r="B68" s="94" t="s">
        <v>1981</v>
      </c>
      <c r="C68" s="94" t="s">
        <v>1979</v>
      </c>
      <c r="D68" s="94">
        <v>1.16</v>
      </c>
      <c r="E68" s="20">
        <v>75</v>
      </c>
      <c r="F68" s="45">
        <f t="shared" si="0"/>
        <v>87</v>
      </c>
      <c r="G68" s="121"/>
    </row>
    <row r="69" s="3" customFormat="1" ht="22" customHeight="1" spans="1:7">
      <c r="A69" s="94">
        <v>65</v>
      </c>
      <c r="B69" s="94" t="s">
        <v>1982</v>
      </c>
      <c r="C69" s="94" t="s">
        <v>1979</v>
      </c>
      <c r="D69" s="94">
        <v>0.46</v>
      </c>
      <c r="E69" s="20">
        <v>75</v>
      </c>
      <c r="F69" s="45">
        <f t="shared" ref="F69:F132" si="1">D69*E69</f>
        <v>34.5</v>
      </c>
      <c r="G69" s="121"/>
    </row>
    <row r="70" s="3" customFormat="1" ht="22" customHeight="1" spans="1:7">
      <c r="A70" s="94">
        <v>66</v>
      </c>
      <c r="B70" s="94" t="s">
        <v>1983</v>
      </c>
      <c r="C70" s="94" t="s">
        <v>1979</v>
      </c>
      <c r="D70" s="94">
        <v>2.2</v>
      </c>
      <c r="E70" s="20">
        <v>75</v>
      </c>
      <c r="F70" s="45">
        <f t="shared" si="1"/>
        <v>165</v>
      </c>
      <c r="G70" s="121"/>
    </row>
    <row r="71" s="3" customFormat="1" ht="22" customHeight="1" spans="1:7">
      <c r="A71" s="94">
        <v>67</v>
      </c>
      <c r="B71" s="94" t="s">
        <v>1984</v>
      </c>
      <c r="C71" s="94" t="s">
        <v>1979</v>
      </c>
      <c r="D71" s="94">
        <v>4.88</v>
      </c>
      <c r="E71" s="20">
        <v>75</v>
      </c>
      <c r="F71" s="45">
        <f t="shared" si="1"/>
        <v>366</v>
      </c>
      <c r="G71" s="121"/>
    </row>
    <row r="72" s="3" customFormat="1" ht="22" customHeight="1" spans="1:7">
      <c r="A72" s="94">
        <v>68</v>
      </c>
      <c r="B72" s="94" t="s">
        <v>1985</v>
      </c>
      <c r="C72" s="94" t="s">
        <v>1979</v>
      </c>
      <c r="D72" s="94">
        <v>3.49</v>
      </c>
      <c r="E72" s="20">
        <v>75</v>
      </c>
      <c r="F72" s="45">
        <f t="shared" si="1"/>
        <v>261.75</v>
      </c>
      <c r="G72" s="121"/>
    </row>
    <row r="73" s="3" customFormat="1" ht="22" customHeight="1" spans="1:7">
      <c r="A73" s="94">
        <v>69</v>
      </c>
      <c r="B73" s="94" t="s">
        <v>1986</v>
      </c>
      <c r="C73" s="94" t="s">
        <v>1979</v>
      </c>
      <c r="D73" s="94">
        <v>4.53</v>
      </c>
      <c r="E73" s="20">
        <v>75</v>
      </c>
      <c r="F73" s="45">
        <f t="shared" si="1"/>
        <v>339.75</v>
      </c>
      <c r="G73" s="121"/>
    </row>
    <row r="74" s="3" customFormat="1" ht="22" customHeight="1" spans="1:7">
      <c r="A74" s="94">
        <v>70</v>
      </c>
      <c r="B74" s="94" t="s">
        <v>1987</v>
      </c>
      <c r="C74" s="94" t="s">
        <v>1979</v>
      </c>
      <c r="D74" s="94">
        <v>3.61</v>
      </c>
      <c r="E74" s="20">
        <v>75</v>
      </c>
      <c r="F74" s="45">
        <f t="shared" si="1"/>
        <v>270.75</v>
      </c>
      <c r="G74" s="121"/>
    </row>
    <row r="75" s="3" customFormat="1" ht="22" customHeight="1" spans="1:7">
      <c r="A75" s="94">
        <v>71</v>
      </c>
      <c r="B75" s="94" t="s">
        <v>1988</v>
      </c>
      <c r="C75" s="94" t="s">
        <v>1979</v>
      </c>
      <c r="D75" s="94">
        <v>0.63</v>
      </c>
      <c r="E75" s="20">
        <v>75</v>
      </c>
      <c r="F75" s="45">
        <f t="shared" si="1"/>
        <v>47.25</v>
      </c>
      <c r="G75" s="121"/>
    </row>
    <row r="76" s="3" customFormat="1" ht="22" customHeight="1" spans="1:7">
      <c r="A76" s="94">
        <v>72</v>
      </c>
      <c r="B76" s="94" t="s">
        <v>1989</v>
      </c>
      <c r="C76" s="94" t="s">
        <v>1979</v>
      </c>
      <c r="D76" s="94">
        <v>0.38</v>
      </c>
      <c r="E76" s="20">
        <v>75</v>
      </c>
      <c r="F76" s="45">
        <f t="shared" si="1"/>
        <v>28.5</v>
      </c>
      <c r="G76" s="121"/>
    </row>
    <row r="77" s="3" customFormat="1" ht="22" customHeight="1" spans="1:7">
      <c r="A77" s="94">
        <v>73</v>
      </c>
      <c r="B77" s="94" t="s">
        <v>1990</v>
      </c>
      <c r="C77" s="94" t="s">
        <v>1979</v>
      </c>
      <c r="D77" s="94">
        <v>1.63</v>
      </c>
      <c r="E77" s="20">
        <v>75</v>
      </c>
      <c r="F77" s="45">
        <f t="shared" si="1"/>
        <v>122.25</v>
      </c>
      <c r="G77" s="121"/>
    </row>
    <row r="78" s="3" customFormat="1" ht="22" customHeight="1" spans="1:7">
      <c r="A78" s="94">
        <v>74</v>
      </c>
      <c r="B78" s="94" t="s">
        <v>1991</v>
      </c>
      <c r="C78" s="94" t="s">
        <v>1979</v>
      </c>
      <c r="D78" s="94">
        <v>2.08</v>
      </c>
      <c r="E78" s="20">
        <v>75</v>
      </c>
      <c r="F78" s="45">
        <f t="shared" si="1"/>
        <v>156</v>
      </c>
      <c r="G78" s="121"/>
    </row>
    <row r="79" s="3" customFormat="1" ht="22" customHeight="1" spans="1:7">
      <c r="A79" s="94">
        <v>75</v>
      </c>
      <c r="B79" s="94" t="s">
        <v>1992</v>
      </c>
      <c r="C79" s="94" t="s">
        <v>1979</v>
      </c>
      <c r="D79" s="94">
        <v>3.43</v>
      </c>
      <c r="E79" s="20">
        <v>75</v>
      </c>
      <c r="F79" s="45">
        <f t="shared" si="1"/>
        <v>257.25</v>
      </c>
      <c r="G79" s="121"/>
    </row>
    <row r="80" s="3" customFormat="1" ht="22" customHeight="1" spans="1:7">
      <c r="A80" s="94">
        <v>76</v>
      </c>
      <c r="B80" s="94" t="s">
        <v>1993</v>
      </c>
      <c r="C80" s="94" t="s">
        <v>1979</v>
      </c>
      <c r="D80" s="94">
        <v>2.48</v>
      </c>
      <c r="E80" s="20">
        <v>75</v>
      </c>
      <c r="F80" s="45">
        <f t="shared" si="1"/>
        <v>186</v>
      </c>
      <c r="G80" s="121"/>
    </row>
    <row r="81" s="3" customFormat="1" ht="22" customHeight="1" spans="1:7">
      <c r="A81" s="94">
        <v>77</v>
      </c>
      <c r="B81" s="94" t="s">
        <v>1994</v>
      </c>
      <c r="C81" s="94" t="s">
        <v>1979</v>
      </c>
      <c r="D81" s="94">
        <v>1.35</v>
      </c>
      <c r="E81" s="20">
        <v>75</v>
      </c>
      <c r="F81" s="45">
        <f t="shared" si="1"/>
        <v>101.25</v>
      </c>
      <c r="G81" s="121"/>
    </row>
    <row r="82" s="3" customFormat="1" ht="22" customHeight="1" spans="1:7">
      <c r="A82" s="94">
        <v>78</v>
      </c>
      <c r="B82" s="94" t="s">
        <v>1995</v>
      </c>
      <c r="C82" s="94" t="s">
        <v>1979</v>
      </c>
      <c r="D82" s="94">
        <v>3.47</v>
      </c>
      <c r="E82" s="20">
        <v>75</v>
      </c>
      <c r="F82" s="45">
        <f t="shared" si="1"/>
        <v>260.25</v>
      </c>
      <c r="G82" s="121"/>
    </row>
    <row r="83" s="3" customFormat="1" ht="22" customHeight="1" spans="1:7">
      <c r="A83" s="94">
        <v>79</v>
      </c>
      <c r="B83" s="94" t="s">
        <v>1996</v>
      </c>
      <c r="C83" s="94" t="s">
        <v>1979</v>
      </c>
      <c r="D83" s="94">
        <v>4.01</v>
      </c>
      <c r="E83" s="20">
        <v>75</v>
      </c>
      <c r="F83" s="45">
        <f t="shared" si="1"/>
        <v>300.75</v>
      </c>
      <c r="G83" s="121"/>
    </row>
    <row r="84" s="3" customFormat="1" ht="22" customHeight="1" spans="1:7">
      <c r="A84" s="94">
        <v>80</v>
      </c>
      <c r="B84" s="94" t="s">
        <v>1997</v>
      </c>
      <c r="C84" s="94" t="s">
        <v>1979</v>
      </c>
      <c r="D84" s="94">
        <v>5.45</v>
      </c>
      <c r="E84" s="20">
        <v>75</v>
      </c>
      <c r="F84" s="45">
        <f t="shared" si="1"/>
        <v>408.75</v>
      </c>
      <c r="G84" s="121"/>
    </row>
    <row r="85" s="3" customFormat="1" ht="22" customHeight="1" spans="1:7">
      <c r="A85" s="94">
        <v>81</v>
      </c>
      <c r="B85" s="94" t="s">
        <v>1998</v>
      </c>
      <c r="C85" s="94" t="s">
        <v>1979</v>
      </c>
      <c r="D85" s="94">
        <v>5.46</v>
      </c>
      <c r="E85" s="20">
        <v>75</v>
      </c>
      <c r="F85" s="45">
        <f t="shared" si="1"/>
        <v>409.5</v>
      </c>
      <c r="G85" s="121"/>
    </row>
    <row r="86" s="3" customFormat="1" ht="22" customHeight="1" spans="1:7">
      <c r="A86" s="94">
        <v>82</v>
      </c>
      <c r="B86" s="94" t="s">
        <v>1999</v>
      </c>
      <c r="C86" s="94" t="s">
        <v>1979</v>
      </c>
      <c r="D86" s="94">
        <v>2.97</v>
      </c>
      <c r="E86" s="20">
        <v>75</v>
      </c>
      <c r="F86" s="45">
        <f t="shared" si="1"/>
        <v>222.75</v>
      </c>
      <c r="G86" s="121"/>
    </row>
    <row r="87" s="3" customFormat="1" ht="22" customHeight="1" spans="1:7">
      <c r="A87" s="94">
        <v>83</v>
      </c>
      <c r="B87" s="94" t="s">
        <v>2000</v>
      </c>
      <c r="C87" s="94" t="s">
        <v>1979</v>
      </c>
      <c r="D87" s="94">
        <v>5.59</v>
      </c>
      <c r="E87" s="20">
        <v>75</v>
      </c>
      <c r="F87" s="45">
        <f t="shared" si="1"/>
        <v>419.25</v>
      </c>
      <c r="G87" s="121"/>
    </row>
    <row r="88" s="3" customFormat="1" ht="22" customHeight="1" spans="1:7">
      <c r="A88" s="94">
        <v>84</v>
      </c>
      <c r="B88" s="94" t="s">
        <v>2001</v>
      </c>
      <c r="C88" s="94" t="s">
        <v>1979</v>
      </c>
      <c r="D88" s="94">
        <v>2.69</v>
      </c>
      <c r="E88" s="20">
        <v>75</v>
      </c>
      <c r="F88" s="45">
        <f t="shared" si="1"/>
        <v>201.75</v>
      </c>
      <c r="G88" s="121"/>
    </row>
    <row r="89" s="3" customFormat="1" ht="22" customHeight="1" spans="1:7">
      <c r="A89" s="94">
        <v>85</v>
      </c>
      <c r="B89" s="94" t="s">
        <v>2002</v>
      </c>
      <c r="C89" s="94" t="s">
        <v>1979</v>
      </c>
      <c r="D89" s="94">
        <v>1.34</v>
      </c>
      <c r="E89" s="20">
        <v>75</v>
      </c>
      <c r="F89" s="45">
        <f t="shared" si="1"/>
        <v>100.5</v>
      </c>
      <c r="G89" s="121"/>
    </row>
    <row r="90" s="3" customFormat="1" ht="22" customHeight="1" spans="1:7">
      <c r="A90" s="94">
        <v>86</v>
      </c>
      <c r="B90" s="94" t="s">
        <v>2003</v>
      </c>
      <c r="C90" s="94" t="s">
        <v>1979</v>
      </c>
      <c r="D90" s="94">
        <v>1.13</v>
      </c>
      <c r="E90" s="20">
        <v>75</v>
      </c>
      <c r="F90" s="45">
        <f t="shared" si="1"/>
        <v>84.75</v>
      </c>
      <c r="G90" s="121"/>
    </row>
    <row r="91" s="3" customFormat="1" ht="22" customHeight="1" spans="1:7">
      <c r="A91" s="94">
        <v>87</v>
      </c>
      <c r="B91" s="94" t="s">
        <v>2004</v>
      </c>
      <c r="C91" s="94" t="s">
        <v>1979</v>
      </c>
      <c r="D91" s="94">
        <v>3.78</v>
      </c>
      <c r="E91" s="20">
        <v>75</v>
      </c>
      <c r="F91" s="45">
        <f t="shared" si="1"/>
        <v>283.5</v>
      </c>
      <c r="G91" s="121"/>
    </row>
    <row r="92" s="3" customFormat="1" ht="22" customHeight="1" spans="1:7">
      <c r="A92" s="94">
        <v>88</v>
      </c>
      <c r="B92" s="94" t="s">
        <v>2005</v>
      </c>
      <c r="C92" s="94" t="s">
        <v>1979</v>
      </c>
      <c r="D92" s="94">
        <v>1.7</v>
      </c>
      <c r="E92" s="20">
        <v>75</v>
      </c>
      <c r="F92" s="45">
        <f t="shared" si="1"/>
        <v>127.5</v>
      </c>
      <c r="G92" s="121"/>
    </row>
    <row r="93" s="3" customFormat="1" ht="22" customHeight="1" spans="1:7">
      <c r="A93" s="94">
        <v>89</v>
      </c>
      <c r="B93" s="94" t="s">
        <v>2006</v>
      </c>
      <c r="C93" s="94" t="s">
        <v>1979</v>
      </c>
      <c r="D93" s="94">
        <v>2.4</v>
      </c>
      <c r="E93" s="20">
        <v>75</v>
      </c>
      <c r="F93" s="45">
        <f t="shared" si="1"/>
        <v>180</v>
      </c>
      <c r="G93" s="121"/>
    </row>
    <row r="94" s="3" customFormat="1" ht="22" customHeight="1" spans="1:7">
      <c r="A94" s="94">
        <v>90</v>
      </c>
      <c r="B94" s="94" t="s">
        <v>2007</v>
      </c>
      <c r="C94" s="94" t="s">
        <v>1979</v>
      </c>
      <c r="D94" s="94">
        <v>3.43</v>
      </c>
      <c r="E94" s="20">
        <v>75</v>
      </c>
      <c r="F94" s="45">
        <f t="shared" si="1"/>
        <v>257.25</v>
      </c>
      <c r="G94" s="121"/>
    </row>
    <row r="95" s="3" customFormat="1" ht="22" customHeight="1" spans="1:7">
      <c r="A95" s="94">
        <v>91</v>
      </c>
      <c r="B95" s="94" t="s">
        <v>2008</v>
      </c>
      <c r="C95" s="94" t="s">
        <v>1979</v>
      </c>
      <c r="D95" s="94">
        <v>1.04</v>
      </c>
      <c r="E95" s="20">
        <v>75</v>
      </c>
      <c r="F95" s="45">
        <f t="shared" si="1"/>
        <v>78</v>
      </c>
      <c r="G95" s="121"/>
    </row>
    <row r="96" s="3" customFormat="1" ht="22" customHeight="1" spans="1:7">
      <c r="A96" s="94">
        <v>92</v>
      </c>
      <c r="B96" s="94" t="s">
        <v>2009</v>
      </c>
      <c r="C96" s="94" t="s">
        <v>1979</v>
      </c>
      <c r="D96" s="94">
        <v>3.9</v>
      </c>
      <c r="E96" s="20">
        <v>75</v>
      </c>
      <c r="F96" s="45">
        <f t="shared" si="1"/>
        <v>292.5</v>
      </c>
      <c r="G96" s="121"/>
    </row>
    <row r="97" s="3" customFormat="1" ht="22" customHeight="1" spans="1:7">
      <c r="A97" s="94">
        <v>93</v>
      </c>
      <c r="B97" s="94" t="s">
        <v>2010</v>
      </c>
      <c r="C97" s="94" t="s">
        <v>1979</v>
      </c>
      <c r="D97" s="94">
        <v>0.33</v>
      </c>
      <c r="E97" s="20">
        <v>75</v>
      </c>
      <c r="F97" s="45">
        <f t="shared" si="1"/>
        <v>24.75</v>
      </c>
      <c r="G97" s="121"/>
    </row>
    <row r="98" s="3" customFormat="1" ht="22" customHeight="1" spans="1:7">
      <c r="A98" s="94">
        <v>94</v>
      </c>
      <c r="B98" s="94" t="s">
        <v>2011</v>
      </c>
      <c r="C98" s="94" t="s">
        <v>1979</v>
      </c>
      <c r="D98" s="94">
        <v>1.15</v>
      </c>
      <c r="E98" s="20">
        <v>75</v>
      </c>
      <c r="F98" s="45">
        <f t="shared" si="1"/>
        <v>86.25</v>
      </c>
      <c r="G98" s="121"/>
    </row>
    <row r="99" s="3" customFormat="1" ht="22" customHeight="1" spans="1:7">
      <c r="A99" s="94">
        <v>95</v>
      </c>
      <c r="B99" s="94" t="s">
        <v>2012</v>
      </c>
      <c r="C99" s="94" t="s">
        <v>1979</v>
      </c>
      <c r="D99" s="94">
        <v>0.49</v>
      </c>
      <c r="E99" s="20">
        <v>75</v>
      </c>
      <c r="F99" s="45">
        <f t="shared" si="1"/>
        <v>36.75</v>
      </c>
      <c r="G99" s="121"/>
    </row>
    <row r="100" s="3" customFormat="1" ht="22" customHeight="1" spans="1:7">
      <c r="A100" s="94">
        <v>96</v>
      </c>
      <c r="B100" s="94" t="s">
        <v>2013</v>
      </c>
      <c r="C100" s="94" t="s">
        <v>1979</v>
      </c>
      <c r="D100" s="94">
        <v>4.67</v>
      </c>
      <c r="E100" s="20">
        <v>75</v>
      </c>
      <c r="F100" s="45">
        <f t="shared" si="1"/>
        <v>350.25</v>
      </c>
      <c r="G100" s="121"/>
    </row>
    <row r="101" s="3" customFormat="1" ht="22" customHeight="1" spans="1:7">
      <c r="A101" s="94">
        <v>97</v>
      </c>
      <c r="B101" s="94" t="s">
        <v>2014</v>
      </c>
      <c r="C101" s="94" t="s">
        <v>1979</v>
      </c>
      <c r="D101" s="94">
        <v>1.36</v>
      </c>
      <c r="E101" s="20">
        <v>75</v>
      </c>
      <c r="F101" s="45">
        <f t="shared" si="1"/>
        <v>102</v>
      </c>
      <c r="G101" s="121"/>
    </row>
    <row r="102" s="3" customFormat="1" ht="22" customHeight="1" spans="1:7">
      <c r="A102" s="94">
        <v>98</v>
      </c>
      <c r="B102" s="94" t="s">
        <v>2015</v>
      </c>
      <c r="C102" s="94" t="s">
        <v>1979</v>
      </c>
      <c r="D102" s="94">
        <v>4.61</v>
      </c>
      <c r="E102" s="20">
        <v>75</v>
      </c>
      <c r="F102" s="45">
        <f t="shared" si="1"/>
        <v>345.75</v>
      </c>
      <c r="G102" s="121"/>
    </row>
    <row r="103" s="3" customFormat="1" ht="22" customHeight="1" spans="1:10">
      <c r="A103" s="94">
        <v>99</v>
      </c>
      <c r="B103" s="94" t="s">
        <v>2016</v>
      </c>
      <c r="C103" s="94" t="s">
        <v>1979</v>
      </c>
      <c r="D103" s="94">
        <v>3.5</v>
      </c>
      <c r="E103" s="20">
        <v>75</v>
      </c>
      <c r="F103" s="45">
        <f t="shared" si="1"/>
        <v>262.5</v>
      </c>
      <c r="G103" s="80" t="s">
        <v>2017</v>
      </c>
      <c r="H103" s="123"/>
      <c r="I103" s="123"/>
      <c r="J103" s="123"/>
    </row>
    <row r="104" s="3" customFormat="1" ht="22" customHeight="1" spans="1:7">
      <c r="A104" s="94">
        <v>100</v>
      </c>
      <c r="B104" s="94" t="s">
        <v>2018</v>
      </c>
      <c r="C104" s="94" t="s">
        <v>1979</v>
      </c>
      <c r="D104" s="94">
        <v>7.68</v>
      </c>
      <c r="E104" s="20">
        <v>75</v>
      </c>
      <c r="F104" s="45">
        <f t="shared" si="1"/>
        <v>576</v>
      </c>
      <c r="G104" s="121"/>
    </row>
    <row r="105" s="3" customFormat="1" ht="22" customHeight="1" spans="1:7">
      <c r="A105" s="94">
        <v>101</v>
      </c>
      <c r="B105" s="94" t="s">
        <v>2019</v>
      </c>
      <c r="C105" s="94" t="s">
        <v>1979</v>
      </c>
      <c r="D105" s="94">
        <v>9.51</v>
      </c>
      <c r="E105" s="20">
        <v>75</v>
      </c>
      <c r="F105" s="45">
        <f t="shared" si="1"/>
        <v>713.25</v>
      </c>
      <c r="G105" s="121"/>
    </row>
    <row r="106" s="3" customFormat="1" ht="22" customHeight="1" spans="1:7">
      <c r="A106" s="94">
        <v>102</v>
      </c>
      <c r="B106" s="94" t="s">
        <v>2020</v>
      </c>
      <c r="C106" s="94" t="s">
        <v>1979</v>
      </c>
      <c r="D106" s="94">
        <v>6.27</v>
      </c>
      <c r="E106" s="20">
        <v>75</v>
      </c>
      <c r="F106" s="45">
        <f t="shared" si="1"/>
        <v>470.25</v>
      </c>
      <c r="G106" s="121"/>
    </row>
    <row r="107" s="3" customFormat="1" ht="22" customHeight="1" spans="1:7">
      <c r="A107" s="94">
        <v>103</v>
      </c>
      <c r="B107" s="94" t="s">
        <v>2021</v>
      </c>
      <c r="C107" s="94" t="s">
        <v>1979</v>
      </c>
      <c r="D107" s="94">
        <v>3.08</v>
      </c>
      <c r="E107" s="20">
        <v>75</v>
      </c>
      <c r="F107" s="45">
        <f t="shared" si="1"/>
        <v>231</v>
      </c>
      <c r="G107" s="121"/>
    </row>
    <row r="108" s="3" customFormat="1" ht="22" customHeight="1" spans="1:7">
      <c r="A108" s="94">
        <v>104</v>
      </c>
      <c r="B108" s="94" t="s">
        <v>2022</v>
      </c>
      <c r="C108" s="94" t="s">
        <v>1979</v>
      </c>
      <c r="D108" s="94">
        <v>1.54</v>
      </c>
      <c r="E108" s="20">
        <v>75</v>
      </c>
      <c r="F108" s="45">
        <f t="shared" si="1"/>
        <v>115.5</v>
      </c>
      <c r="G108" s="121"/>
    </row>
    <row r="109" s="3" customFormat="1" ht="22" customHeight="1" spans="1:7">
      <c r="A109" s="94">
        <v>105</v>
      </c>
      <c r="B109" s="94" t="s">
        <v>2023</v>
      </c>
      <c r="C109" s="94" t="s">
        <v>1979</v>
      </c>
      <c r="D109" s="94">
        <v>7.29</v>
      </c>
      <c r="E109" s="20">
        <v>75</v>
      </c>
      <c r="F109" s="45">
        <f t="shared" si="1"/>
        <v>546.75</v>
      </c>
      <c r="G109" s="121"/>
    </row>
    <row r="110" s="3" customFormat="1" ht="22" customHeight="1" spans="1:7">
      <c r="A110" s="94">
        <v>106</v>
      </c>
      <c r="B110" s="94" t="s">
        <v>2024</v>
      </c>
      <c r="C110" s="94" t="s">
        <v>1979</v>
      </c>
      <c r="D110" s="94">
        <v>1.68</v>
      </c>
      <c r="E110" s="20">
        <v>75</v>
      </c>
      <c r="F110" s="45">
        <f t="shared" si="1"/>
        <v>126</v>
      </c>
      <c r="G110" s="121"/>
    </row>
    <row r="111" s="3" customFormat="1" ht="22" customHeight="1" spans="1:7">
      <c r="A111" s="94">
        <v>107</v>
      </c>
      <c r="B111" s="94" t="s">
        <v>2025</v>
      </c>
      <c r="C111" s="94" t="s">
        <v>1979</v>
      </c>
      <c r="D111" s="94">
        <v>1.4</v>
      </c>
      <c r="E111" s="20">
        <v>75</v>
      </c>
      <c r="F111" s="45">
        <f t="shared" si="1"/>
        <v>105</v>
      </c>
      <c r="G111" s="121"/>
    </row>
    <row r="112" s="3" customFormat="1" ht="22" customHeight="1" spans="1:7">
      <c r="A112" s="94">
        <v>108</v>
      </c>
      <c r="B112" s="94" t="s">
        <v>2026</v>
      </c>
      <c r="C112" s="94" t="s">
        <v>1979</v>
      </c>
      <c r="D112" s="94">
        <v>2.62</v>
      </c>
      <c r="E112" s="20">
        <v>75</v>
      </c>
      <c r="F112" s="45">
        <f t="shared" si="1"/>
        <v>196.5</v>
      </c>
      <c r="G112" s="121"/>
    </row>
    <row r="113" s="3" customFormat="1" ht="22" customHeight="1" spans="1:7">
      <c r="A113" s="94">
        <v>109</v>
      </c>
      <c r="B113" s="94" t="s">
        <v>2027</v>
      </c>
      <c r="C113" s="94" t="s">
        <v>1979</v>
      </c>
      <c r="D113" s="94">
        <v>4.49</v>
      </c>
      <c r="E113" s="20">
        <v>75</v>
      </c>
      <c r="F113" s="45">
        <f t="shared" si="1"/>
        <v>336.75</v>
      </c>
      <c r="G113" s="121"/>
    </row>
    <row r="114" s="3" customFormat="1" ht="22" customHeight="1" spans="1:7">
      <c r="A114" s="94">
        <v>110</v>
      </c>
      <c r="B114" s="94" t="s">
        <v>2028</v>
      </c>
      <c r="C114" s="94" t="s">
        <v>1979</v>
      </c>
      <c r="D114" s="94">
        <v>1.76</v>
      </c>
      <c r="E114" s="20">
        <v>75</v>
      </c>
      <c r="F114" s="45">
        <f t="shared" si="1"/>
        <v>132</v>
      </c>
      <c r="G114" s="121"/>
    </row>
    <row r="115" s="3" customFormat="1" ht="22" customHeight="1" spans="1:7">
      <c r="A115" s="94">
        <v>111</v>
      </c>
      <c r="B115" s="94" t="s">
        <v>2029</v>
      </c>
      <c r="C115" s="94" t="s">
        <v>1979</v>
      </c>
      <c r="D115" s="94">
        <v>3.44</v>
      </c>
      <c r="E115" s="20">
        <v>75</v>
      </c>
      <c r="F115" s="45">
        <f t="shared" si="1"/>
        <v>258</v>
      </c>
      <c r="G115" s="121"/>
    </row>
    <row r="116" s="3" customFormat="1" ht="22" customHeight="1" spans="1:7">
      <c r="A116" s="94">
        <v>112</v>
      </c>
      <c r="B116" s="94" t="s">
        <v>2030</v>
      </c>
      <c r="C116" s="94" t="s">
        <v>1979</v>
      </c>
      <c r="D116" s="94">
        <v>1.35</v>
      </c>
      <c r="E116" s="20">
        <v>75</v>
      </c>
      <c r="F116" s="45">
        <f t="shared" si="1"/>
        <v>101.25</v>
      </c>
      <c r="G116" s="121"/>
    </row>
    <row r="117" s="3" customFormat="1" ht="22" customHeight="1" spans="1:7">
      <c r="A117" s="94">
        <v>113</v>
      </c>
      <c r="B117" s="94" t="s">
        <v>2031</v>
      </c>
      <c r="C117" s="94" t="s">
        <v>1979</v>
      </c>
      <c r="D117" s="94">
        <v>3.81</v>
      </c>
      <c r="E117" s="20">
        <v>75</v>
      </c>
      <c r="F117" s="45">
        <f t="shared" si="1"/>
        <v>285.75</v>
      </c>
      <c r="G117" s="121"/>
    </row>
    <row r="118" s="3" customFormat="1" ht="22" customHeight="1" spans="1:7">
      <c r="A118" s="94">
        <v>114</v>
      </c>
      <c r="B118" s="94" t="s">
        <v>2032</v>
      </c>
      <c r="C118" s="94" t="s">
        <v>1979</v>
      </c>
      <c r="D118" s="94">
        <v>0.81</v>
      </c>
      <c r="E118" s="20">
        <v>75</v>
      </c>
      <c r="F118" s="45">
        <f t="shared" si="1"/>
        <v>60.75</v>
      </c>
      <c r="G118" s="121"/>
    </row>
    <row r="119" s="3" customFormat="1" ht="22" customHeight="1" spans="1:7">
      <c r="A119" s="94">
        <v>115</v>
      </c>
      <c r="B119" s="94" t="s">
        <v>2033</v>
      </c>
      <c r="C119" s="94" t="s">
        <v>1979</v>
      </c>
      <c r="D119" s="94">
        <v>1.17</v>
      </c>
      <c r="E119" s="20">
        <v>75</v>
      </c>
      <c r="F119" s="45">
        <f t="shared" si="1"/>
        <v>87.75</v>
      </c>
      <c r="G119" s="121"/>
    </row>
    <row r="120" s="3" customFormat="1" ht="22" customHeight="1" spans="1:7">
      <c r="A120" s="94">
        <v>116</v>
      </c>
      <c r="B120" s="94" t="s">
        <v>2034</v>
      </c>
      <c r="C120" s="94" t="s">
        <v>1979</v>
      </c>
      <c r="D120" s="94">
        <v>1.07</v>
      </c>
      <c r="E120" s="20">
        <v>75</v>
      </c>
      <c r="F120" s="45">
        <f t="shared" si="1"/>
        <v>80.25</v>
      </c>
      <c r="G120" s="121"/>
    </row>
    <row r="121" s="3" customFormat="1" ht="22" customHeight="1" spans="1:7">
      <c r="A121" s="94">
        <v>117</v>
      </c>
      <c r="B121" s="94" t="s">
        <v>2035</v>
      </c>
      <c r="C121" s="94" t="s">
        <v>1979</v>
      </c>
      <c r="D121" s="94">
        <v>1.67</v>
      </c>
      <c r="E121" s="20">
        <v>75</v>
      </c>
      <c r="F121" s="45">
        <f t="shared" si="1"/>
        <v>125.25</v>
      </c>
      <c r="G121" s="121"/>
    </row>
    <row r="122" s="3" customFormat="1" ht="22" customHeight="1" spans="1:7">
      <c r="A122" s="94">
        <v>118</v>
      </c>
      <c r="B122" s="94" t="s">
        <v>2036</v>
      </c>
      <c r="C122" s="94" t="s">
        <v>1979</v>
      </c>
      <c r="D122" s="94">
        <v>4.73</v>
      </c>
      <c r="E122" s="20">
        <v>75</v>
      </c>
      <c r="F122" s="45">
        <f t="shared" si="1"/>
        <v>354.75</v>
      </c>
      <c r="G122" s="121"/>
    </row>
    <row r="123" s="3" customFormat="1" ht="22" customHeight="1" spans="1:7">
      <c r="A123" s="94">
        <v>119</v>
      </c>
      <c r="B123" s="94" t="s">
        <v>2037</v>
      </c>
      <c r="C123" s="94" t="s">
        <v>1979</v>
      </c>
      <c r="D123" s="94">
        <v>0.79</v>
      </c>
      <c r="E123" s="20">
        <v>75</v>
      </c>
      <c r="F123" s="45">
        <f t="shared" si="1"/>
        <v>59.25</v>
      </c>
      <c r="G123" s="121"/>
    </row>
    <row r="124" s="3" customFormat="1" ht="22" customHeight="1" spans="1:7">
      <c r="A124" s="94">
        <v>120</v>
      </c>
      <c r="B124" s="94" t="s">
        <v>2038</v>
      </c>
      <c r="C124" s="94" t="s">
        <v>1979</v>
      </c>
      <c r="D124" s="94">
        <v>4.14</v>
      </c>
      <c r="E124" s="20">
        <v>75</v>
      </c>
      <c r="F124" s="45">
        <f t="shared" si="1"/>
        <v>310.5</v>
      </c>
      <c r="G124" s="121"/>
    </row>
    <row r="125" s="3" customFormat="1" ht="22" customHeight="1" spans="1:7">
      <c r="A125" s="94">
        <v>121</v>
      </c>
      <c r="B125" s="94" t="s">
        <v>2039</v>
      </c>
      <c r="C125" s="94" t="s">
        <v>1979</v>
      </c>
      <c r="D125" s="94">
        <v>2.6</v>
      </c>
      <c r="E125" s="20">
        <v>75</v>
      </c>
      <c r="F125" s="45">
        <f t="shared" si="1"/>
        <v>195</v>
      </c>
      <c r="G125" s="121"/>
    </row>
    <row r="126" s="3" customFormat="1" ht="22" customHeight="1" spans="1:7">
      <c r="A126" s="94">
        <v>122</v>
      </c>
      <c r="B126" s="94" t="s">
        <v>1744</v>
      </c>
      <c r="C126" s="94" t="s">
        <v>1979</v>
      </c>
      <c r="D126" s="94">
        <v>4.58</v>
      </c>
      <c r="E126" s="20">
        <v>75</v>
      </c>
      <c r="F126" s="45">
        <f t="shared" si="1"/>
        <v>343.5</v>
      </c>
      <c r="G126" s="121"/>
    </row>
    <row r="127" s="3" customFormat="1" ht="22" customHeight="1" spans="1:7">
      <c r="A127" s="94">
        <v>123</v>
      </c>
      <c r="B127" s="94" t="s">
        <v>2040</v>
      </c>
      <c r="C127" s="94" t="s">
        <v>1979</v>
      </c>
      <c r="D127" s="94">
        <v>3.7</v>
      </c>
      <c r="E127" s="20">
        <v>75</v>
      </c>
      <c r="F127" s="45">
        <f t="shared" si="1"/>
        <v>277.5</v>
      </c>
      <c r="G127" s="121"/>
    </row>
    <row r="128" s="3" customFormat="1" ht="22" customHeight="1" spans="1:7">
      <c r="A128" s="94">
        <v>124</v>
      </c>
      <c r="B128" s="94" t="s">
        <v>2041</v>
      </c>
      <c r="C128" s="94" t="s">
        <v>1979</v>
      </c>
      <c r="D128" s="94">
        <v>1.05</v>
      </c>
      <c r="E128" s="20">
        <v>75</v>
      </c>
      <c r="F128" s="45">
        <f t="shared" si="1"/>
        <v>78.75</v>
      </c>
      <c r="G128" s="121"/>
    </row>
    <row r="129" s="3" customFormat="1" ht="22" customHeight="1" spans="1:7">
      <c r="A129" s="94">
        <v>125</v>
      </c>
      <c r="B129" s="94" t="s">
        <v>2042</v>
      </c>
      <c r="C129" s="94" t="s">
        <v>1979</v>
      </c>
      <c r="D129" s="94">
        <v>5.09</v>
      </c>
      <c r="E129" s="20">
        <v>75</v>
      </c>
      <c r="F129" s="45">
        <f t="shared" si="1"/>
        <v>381.75</v>
      </c>
      <c r="G129" s="121"/>
    </row>
    <row r="130" s="3" customFormat="1" ht="22" customHeight="1" spans="1:7">
      <c r="A130" s="94">
        <v>126</v>
      </c>
      <c r="B130" s="94" t="s">
        <v>328</v>
      </c>
      <c r="C130" s="94" t="s">
        <v>1979</v>
      </c>
      <c r="D130" s="94">
        <v>2.05</v>
      </c>
      <c r="E130" s="20">
        <v>75</v>
      </c>
      <c r="F130" s="45">
        <f t="shared" si="1"/>
        <v>153.75</v>
      </c>
      <c r="G130" s="121"/>
    </row>
    <row r="131" s="3" customFormat="1" ht="22" customHeight="1" spans="1:7">
      <c r="A131" s="94">
        <v>127</v>
      </c>
      <c r="B131" s="94" t="s">
        <v>2043</v>
      </c>
      <c r="C131" s="94" t="s">
        <v>1979</v>
      </c>
      <c r="D131" s="94">
        <v>1.03</v>
      </c>
      <c r="E131" s="20">
        <v>75</v>
      </c>
      <c r="F131" s="45">
        <f t="shared" si="1"/>
        <v>77.25</v>
      </c>
      <c r="G131" s="121"/>
    </row>
    <row r="132" s="3" customFormat="1" ht="22" customHeight="1" spans="1:7">
      <c r="A132" s="94">
        <v>128</v>
      </c>
      <c r="B132" s="94" t="s">
        <v>2044</v>
      </c>
      <c r="C132" s="94" t="s">
        <v>1979</v>
      </c>
      <c r="D132" s="94">
        <v>2.07</v>
      </c>
      <c r="E132" s="20">
        <v>75</v>
      </c>
      <c r="F132" s="45">
        <f t="shared" si="1"/>
        <v>155.25</v>
      </c>
      <c r="G132" s="121"/>
    </row>
    <row r="133" s="3" customFormat="1" ht="22" customHeight="1" spans="1:7">
      <c r="A133" s="94">
        <v>129</v>
      </c>
      <c r="B133" s="94" t="s">
        <v>2045</v>
      </c>
      <c r="C133" s="94" t="s">
        <v>1979</v>
      </c>
      <c r="D133" s="94">
        <v>2.14</v>
      </c>
      <c r="E133" s="20">
        <v>75</v>
      </c>
      <c r="F133" s="45">
        <f t="shared" ref="F133:F196" si="2">D133*E133</f>
        <v>160.5</v>
      </c>
      <c r="G133" s="121"/>
    </row>
    <row r="134" s="3" customFormat="1" ht="22" customHeight="1" spans="1:7">
      <c r="A134" s="94">
        <v>130</v>
      </c>
      <c r="B134" s="94" t="s">
        <v>2046</v>
      </c>
      <c r="C134" s="94" t="s">
        <v>1979</v>
      </c>
      <c r="D134" s="94">
        <v>3.03</v>
      </c>
      <c r="E134" s="20">
        <v>75</v>
      </c>
      <c r="F134" s="45">
        <f t="shared" si="2"/>
        <v>227.25</v>
      </c>
      <c r="G134" s="121"/>
    </row>
    <row r="135" s="3" customFormat="1" ht="22" customHeight="1" spans="1:7">
      <c r="A135" s="94">
        <v>131</v>
      </c>
      <c r="B135" s="94" t="s">
        <v>2047</v>
      </c>
      <c r="C135" s="94" t="s">
        <v>1979</v>
      </c>
      <c r="D135" s="94">
        <v>0.73</v>
      </c>
      <c r="E135" s="20">
        <v>75</v>
      </c>
      <c r="F135" s="45">
        <f t="shared" si="2"/>
        <v>54.75</v>
      </c>
      <c r="G135" s="121"/>
    </row>
    <row r="136" s="3" customFormat="1" ht="22" customHeight="1" spans="1:7">
      <c r="A136" s="94">
        <v>132</v>
      </c>
      <c r="B136" s="94" t="s">
        <v>2048</v>
      </c>
      <c r="C136" s="94" t="s">
        <v>1979</v>
      </c>
      <c r="D136" s="94">
        <v>2.41</v>
      </c>
      <c r="E136" s="20">
        <v>75</v>
      </c>
      <c r="F136" s="45">
        <f t="shared" si="2"/>
        <v>180.75</v>
      </c>
      <c r="G136" s="121"/>
    </row>
    <row r="137" s="3" customFormat="1" ht="22" customHeight="1" spans="1:7">
      <c r="A137" s="94">
        <v>133</v>
      </c>
      <c r="B137" s="94" t="s">
        <v>2049</v>
      </c>
      <c r="C137" s="94" t="s">
        <v>1979</v>
      </c>
      <c r="D137" s="94">
        <v>4.03</v>
      </c>
      <c r="E137" s="20">
        <v>75</v>
      </c>
      <c r="F137" s="45">
        <f t="shared" si="2"/>
        <v>302.25</v>
      </c>
      <c r="G137" s="121"/>
    </row>
    <row r="138" s="3" customFormat="1" ht="22" customHeight="1" spans="1:7">
      <c r="A138" s="94">
        <v>134</v>
      </c>
      <c r="B138" s="94" t="s">
        <v>2050</v>
      </c>
      <c r="C138" s="94" t="s">
        <v>1979</v>
      </c>
      <c r="D138" s="94">
        <v>2.76</v>
      </c>
      <c r="E138" s="20">
        <v>75</v>
      </c>
      <c r="F138" s="45">
        <f t="shared" si="2"/>
        <v>207</v>
      </c>
      <c r="G138" s="121"/>
    </row>
    <row r="139" s="3" customFormat="1" ht="22" customHeight="1" spans="1:7">
      <c r="A139" s="94">
        <v>135</v>
      </c>
      <c r="B139" s="94" t="s">
        <v>18</v>
      </c>
      <c r="C139" s="94" t="s">
        <v>1979</v>
      </c>
      <c r="D139" s="94">
        <v>3.75</v>
      </c>
      <c r="E139" s="20">
        <v>75</v>
      </c>
      <c r="F139" s="45">
        <f t="shared" si="2"/>
        <v>281.25</v>
      </c>
      <c r="G139" s="121"/>
    </row>
    <row r="140" s="3" customFormat="1" ht="22" customHeight="1" spans="1:7">
      <c r="A140" s="94">
        <v>136</v>
      </c>
      <c r="B140" s="94" t="s">
        <v>2051</v>
      </c>
      <c r="C140" s="94" t="s">
        <v>1979</v>
      </c>
      <c r="D140" s="94">
        <v>2.25</v>
      </c>
      <c r="E140" s="20">
        <v>75</v>
      </c>
      <c r="F140" s="45">
        <f t="shared" si="2"/>
        <v>168.75</v>
      </c>
      <c r="G140" s="121"/>
    </row>
    <row r="141" s="3" customFormat="1" ht="22" customHeight="1" spans="1:7">
      <c r="A141" s="94">
        <v>137</v>
      </c>
      <c r="B141" s="94" t="s">
        <v>2052</v>
      </c>
      <c r="C141" s="94" t="s">
        <v>1979</v>
      </c>
      <c r="D141" s="94">
        <v>1.66</v>
      </c>
      <c r="E141" s="20">
        <v>75</v>
      </c>
      <c r="F141" s="45">
        <f t="shared" si="2"/>
        <v>124.5</v>
      </c>
      <c r="G141" s="121"/>
    </row>
    <row r="142" s="3" customFormat="1" ht="22" customHeight="1" spans="1:7">
      <c r="A142" s="94">
        <v>138</v>
      </c>
      <c r="B142" s="94" t="s">
        <v>2053</v>
      </c>
      <c r="C142" s="94" t="s">
        <v>1979</v>
      </c>
      <c r="D142" s="94">
        <v>0.18</v>
      </c>
      <c r="E142" s="20">
        <v>75</v>
      </c>
      <c r="F142" s="45">
        <f t="shared" si="2"/>
        <v>13.5</v>
      </c>
      <c r="G142" s="121"/>
    </row>
    <row r="143" s="3" customFormat="1" ht="22" customHeight="1" spans="1:7">
      <c r="A143" s="94">
        <v>139</v>
      </c>
      <c r="B143" s="94" t="s">
        <v>2054</v>
      </c>
      <c r="C143" s="94" t="s">
        <v>1979</v>
      </c>
      <c r="D143" s="94">
        <v>2.44</v>
      </c>
      <c r="E143" s="20">
        <v>75</v>
      </c>
      <c r="F143" s="45">
        <f t="shared" si="2"/>
        <v>183</v>
      </c>
      <c r="G143" s="121"/>
    </row>
    <row r="144" s="3" customFormat="1" ht="22" customHeight="1" spans="1:7">
      <c r="A144" s="94">
        <v>140</v>
      </c>
      <c r="B144" s="94" t="s">
        <v>2055</v>
      </c>
      <c r="C144" s="94" t="s">
        <v>1979</v>
      </c>
      <c r="D144" s="94">
        <v>5.37</v>
      </c>
      <c r="E144" s="20">
        <v>75</v>
      </c>
      <c r="F144" s="45">
        <f t="shared" si="2"/>
        <v>402.75</v>
      </c>
      <c r="G144" s="121"/>
    </row>
    <row r="145" s="3" customFormat="1" ht="22" customHeight="1" spans="1:7">
      <c r="A145" s="94">
        <v>141</v>
      </c>
      <c r="B145" s="94" t="s">
        <v>2056</v>
      </c>
      <c r="C145" s="94" t="s">
        <v>2057</v>
      </c>
      <c r="D145" s="94">
        <v>3.09</v>
      </c>
      <c r="E145" s="20">
        <v>75</v>
      </c>
      <c r="F145" s="45">
        <f t="shared" si="2"/>
        <v>231.75</v>
      </c>
      <c r="G145" s="121"/>
    </row>
    <row r="146" s="3" customFormat="1" ht="22" customHeight="1" spans="1:7">
      <c r="A146" s="94">
        <v>142</v>
      </c>
      <c r="B146" s="94" t="s">
        <v>2058</v>
      </c>
      <c r="C146" s="94" t="s">
        <v>2057</v>
      </c>
      <c r="D146" s="94">
        <v>3.59</v>
      </c>
      <c r="E146" s="20">
        <v>75</v>
      </c>
      <c r="F146" s="45">
        <f t="shared" si="2"/>
        <v>269.25</v>
      </c>
      <c r="G146" s="121"/>
    </row>
    <row r="147" s="3" customFormat="1" ht="22" customHeight="1" spans="1:7">
      <c r="A147" s="94">
        <v>143</v>
      </c>
      <c r="B147" s="94" t="s">
        <v>2059</v>
      </c>
      <c r="C147" s="94" t="s">
        <v>2057</v>
      </c>
      <c r="D147" s="94">
        <v>11.58</v>
      </c>
      <c r="E147" s="20">
        <v>75</v>
      </c>
      <c r="F147" s="45">
        <f t="shared" si="2"/>
        <v>868.5</v>
      </c>
      <c r="G147" s="121"/>
    </row>
    <row r="148" s="3" customFormat="1" ht="22" customHeight="1" spans="1:7">
      <c r="A148" s="94">
        <v>144</v>
      </c>
      <c r="B148" s="94" t="s">
        <v>2060</v>
      </c>
      <c r="C148" s="94" t="s">
        <v>2057</v>
      </c>
      <c r="D148" s="94">
        <v>14.26</v>
      </c>
      <c r="E148" s="20">
        <v>75</v>
      </c>
      <c r="F148" s="45">
        <f t="shared" si="2"/>
        <v>1069.5</v>
      </c>
      <c r="G148" s="121"/>
    </row>
    <row r="149" s="3" customFormat="1" ht="22" customHeight="1" spans="1:7">
      <c r="A149" s="94">
        <v>145</v>
      </c>
      <c r="B149" s="94" t="s">
        <v>2061</v>
      </c>
      <c r="C149" s="94" t="s">
        <v>2057</v>
      </c>
      <c r="D149" s="94">
        <v>10.51</v>
      </c>
      <c r="E149" s="20">
        <v>75</v>
      </c>
      <c r="F149" s="45">
        <f t="shared" si="2"/>
        <v>788.25</v>
      </c>
      <c r="G149" s="121"/>
    </row>
    <row r="150" s="3" customFormat="1" ht="22" customHeight="1" spans="1:7">
      <c r="A150" s="94">
        <v>146</v>
      </c>
      <c r="B150" s="94" t="s">
        <v>2062</v>
      </c>
      <c r="C150" s="94" t="s">
        <v>2057</v>
      </c>
      <c r="D150" s="94">
        <v>5.52</v>
      </c>
      <c r="E150" s="20">
        <v>75</v>
      </c>
      <c r="F150" s="45">
        <f t="shared" si="2"/>
        <v>414</v>
      </c>
      <c r="G150" s="121"/>
    </row>
    <row r="151" s="3" customFormat="1" ht="22" customHeight="1" spans="1:7">
      <c r="A151" s="94">
        <v>147</v>
      </c>
      <c r="B151" s="94" t="s">
        <v>2063</v>
      </c>
      <c r="C151" s="94" t="s">
        <v>2057</v>
      </c>
      <c r="D151" s="94">
        <v>8.48</v>
      </c>
      <c r="E151" s="20">
        <v>75</v>
      </c>
      <c r="F151" s="45">
        <f t="shared" si="2"/>
        <v>636</v>
      </c>
      <c r="G151" s="121"/>
    </row>
    <row r="152" s="3" customFormat="1" ht="22" customHeight="1" spans="1:7">
      <c r="A152" s="94">
        <v>148</v>
      </c>
      <c r="B152" s="94" t="s">
        <v>1754</v>
      </c>
      <c r="C152" s="94" t="s">
        <v>2057</v>
      </c>
      <c r="D152" s="94">
        <v>10.65</v>
      </c>
      <c r="E152" s="20">
        <v>75</v>
      </c>
      <c r="F152" s="45">
        <f t="shared" si="2"/>
        <v>798.75</v>
      </c>
      <c r="G152" s="121"/>
    </row>
    <row r="153" s="3" customFormat="1" ht="22" customHeight="1" spans="1:7">
      <c r="A153" s="94">
        <v>149</v>
      </c>
      <c r="B153" s="94" t="s">
        <v>2064</v>
      </c>
      <c r="C153" s="94" t="s">
        <v>2057</v>
      </c>
      <c r="D153" s="94">
        <v>7.98</v>
      </c>
      <c r="E153" s="20">
        <v>75</v>
      </c>
      <c r="F153" s="45">
        <f t="shared" si="2"/>
        <v>598.5</v>
      </c>
      <c r="G153" s="121"/>
    </row>
    <row r="154" s="3" customFormat="1" ht="22" customHeight="1" spans="1:7">
      <c r="A154" s="94">
        <v>150</v>
      </c>
      <c r="B154" s="94" t="s">
        <v>2065</v>
      </c>
      <c r="C154" s="94" t="s">
        <v>2057</v>
      </c>
      <c r="D154" s="94">
        <v>7.27</v>
      </c>
      <c r="E154" s="20">
        <v>75</v>
      </c>
      <c r="F154" s="45">
        <f t="shared" si="2"/>
        <v>545.25</v>
      </c>
      <c r="G154" s="121"/>
    </row>
    <row r="155" s="3" customFormat="1" ht="22" customHeight="1" spans="1:7">
      <c r="A155" s="94">
        <v>151</v>
      </c>
      <c r="B155" s="94" t="s">
        <v>2066</v>
      </c>
      <c r="C155" s="94" t="s">
        <v>2057</v>
      </c>
      <c r="D155" s="94">
        <v>16.2</v>
      </c>
      <c r="E155" s="20">
        <v>75</v>
      </c>
      <c r="F155" s="45">
        <f t="shared" si="2"/>
        <v>1215</v>
      </c>
      <c r="G155" s="121"/>
    </row>
    <row r="156" s="3" customFormat="1" ht="22" customHeight="1" spans="1:7">
      <c r="A156" s="94">
        <v>152</v>
      </c>
      <c r="B156" s="94" t="s">
        <v>2067</v>
      </c>
      <c r="C156" s="94" t="s">
        <v>2057</v>
      </c>
      <c r="D156" s="94">
        <v>18.36</v>
      </c>
      <c r="E156" s="20">
        <v>75</v>
      </c>
      <c r="F156" s="45">
        <f t="shared" si="2"/>
        <v>1377</v>
      </c>
      <c r="G156" s="121"/>
    </row>
    <row r="157" s="3" customFormat="1" ht="22" customHeight="1" spans="1:7">
      <c r="A157" s="94">
        <v>153</v>
      </c>
      <c r="B157" s="94" t="s">
        <v>2068</v>
      </c>
      <c r="C157" s="94" t="s">
        <v>2057</v>
      </c>
      <c r="D157" s="94">
        <v>3.87</v>
      </c>
      <c r="E157" s="20">
        <v>75</v>
      </c>
      <c r="F157" s="45">
        <f t="shared" si="2"/>
        <v>290.25</v>
      </c>
      <c r="G157" s="121"/>
    </row>
    <row r="158" s="3" customFormat="1" ht="22" customHeight="1" spans="1:7">
      <c r="A158" s="94">
        <v>154</v>
      </c>
      <c r="B158" s="94" t="s">
        <v>2069</v>
      </c>
      <c r="C158" s="94" t="s">
        <v>2057</v>
      </c>
      <c r="D158" s="94">
        <v>10.36</v>
      </c>
      <c r="E158" s="20">
        <v>75</v>
      </c>
      <c r="F158" s="45">
        <f t="shared" si="2"/>
        <v>777</v>
      </c>
      <c r="G158" s="121"/>
    </row>
    <row r="159" s="3" customFormat="1" ht="22" customHeight="1" spans="1:7">
      <c r="A159" s="94">
        <v>155</v>
      </c>
      <c r="B159" s="94" t="s">
        <v>2070</v>
      </c>
      <c r="C159" s="94" t="s">
        <v>2057</v>
      </c>
      <c r="D159" s="94">
        <v>15.24</v>
      </c>
      <c r="E159" s="20">
        <v>75</v>
      </c>
      <c r="F159" s="45">
        <f t="shared" si="2"/>
        <v>1143</v>
      </c>
      <c r="G159" s="121"/>
    </row>
    <row r="160" s="3" customFormat="1" ht="22" customHeight="1" spans="1:7">
      <c r="A160" s="94">
        <v>156</v>
      </c>
      <c r="B160" s="94" t="s">
        <v>2071</v>
      </c>
      <c r="C160" s="94" t="s">
        <v>2057</v>
      </c>
      <c r="D160" s="94">
        <v>7.9</v>
      </c>
      <c r="E160" s="20">
        <v>75</v>
      </c>
      <c r="F160" s="45">
        <f t="shared" si="2"/>
        <v>592.5</v>
      </c>
      <c r="G160" s="121"/>
    </row>
    <row r="161" s="3" customFormat="1" ht="22" customHeight="1" spans="1:7">
      <c r="A161" s="94">
        <v>157</v>
      </c>
      <c r="B161" s="94" t="s">
        <v>2072</v>
      </c>
      <c r="C161" s="94" t="s">
        <v>2057</v>
      </c>
      <c r="D161" s="94">
        <v>3.88</v>
      </c>
      <c r="E161" s="20">
        <v>75</v>
      </c>
      <c r="F161" s="45">
        <f t="shared" si="2"/>
        <v>291</v>
      </c>
      <c r="G161" s="121"/>
    </row>
    <row r="162" s="3" customFormat="1" ht="22" customHeight="1" spans="1:7">
      <c r="A162" s="94">
        <v>158</v>
      </c>
      <c r="B162" s="94" t="s">
        <v>2073</v>
      </c>
      <c r="C162" s="94" t="s">
        <v>2057</v>
      </c>
      <c r="D162" s="94">
        <v>2.72</v>
      </c>
      <c r="E162" s="20">
        <v>75</v>
      </c>
      <c r="F162" s="45">
        <f t="shared" si="2"/>
        <v>204</v>
      </c>
      <c r="G162" s="121"/>
    </row>
    <row r="163" s="3" customFormat="1" ht="22" customHeight="1" spans="1:7">
      <c r="A163" s="94">
        <v>159</v>
      </c>
      <c r="B163" s="94" t="s">
        <v>2074</v>
      </c>
      <c r="C163" s="94" t="s">
        <v>2057</v>
      </c>
      <c r="D163" s="94">
        <v>0.69</v>
      </c>
      <c r="E163" s="20">
        <v>75</v>
      </c>
      <c r="F163" s="45">
        <f t="shared" si="2"/>
        <v>51.75</v>
      </c>
      <c r="G163" s="121"/>
    </row>
    <row r="164" s="3" customFormat="1" ht="22" customHeight="1" spans="1:7">
      <c r="A164" s="94">
        <v>160</v>
      </c>
      <c r="B164" s="94" t="s">
        <v>2075</v>
      </c>
      <c r="C164" s="94" t="s">
        <v>2057</v>
      </c>
      <c r="D164" s="94">
        <v>7.43</v>
      </c>
      <c r="E164" s="20">
        <v>75</v>
      </c>
      <c r="F164" s="45">
        <f t="shared" si="2"/>
        <v>557.25</v>
      </c>
      <c r="G164" s="121"/>
    </row>
    <row r="165" s="3" customFormat="1" ht="22" customHeight="1" spans="1:7">
      <c r="A165" s="94">
        <v>161</v>
      </c>
      <c r="B165" s="94" t="s">
        <v>2076</v>
      </c>
      <c r="C165" s="94" t="s">
        <v>2057</v>
      </c>
      <c r="D165" s="94">
        <v>8.95</v>
      </c>
      <c r="E165" s="20">
        <v>75</v>
      </c>
      <c r="F165" s="45">
        <f t="shared" si="2"/>
        <v>671.25</v>
      </c>
      <c r="G165" s="121"/>
    </row>
    <row r="166" s="3" customFormat="1" ht="22" customHeight="1" spans="1:7">
      <c r="A166" s="94">
        <v>162</v>
      </c>
      <c r="B166" s="94" t="s">
        <v>2077</v>
      </c>
      <c r="C166" s="94" t="s">
        <v>2057</v>
      </c>
      <c r="D166" s="94">
        <v>7.13</v>
      </c>
      <c r="E166" s="20">
        <v>75</v>
      </c>
      <c r="F166" s="45">
        <f t="shared" si="2"/>
        <v>534.75</v>
      </c>
      <c r="G166" s="121"/>
    </row>
    <row r="167" s="3" customFormat="1" ht="22" customHeight="1" spans="1:7">
      <c r="A167" s="94">
        <v>163</v>
      </c>
      <c r="B167" s="94" t="s">
        <v>2078</v>
      </c>
      <c r="C167" s="94" t="s">
        <v>2057</v>
      </c>
      <c r="D167" s="94">
        <v>9.53</v>
      </c>
      <c r="E167" s="20">
        <v>75</v>
      </c>
      <c r="F167" s="45">
        <f t="shared" si="2"/>
        <v>714.75</v>
      </c>
      <c r="G167" s="121"/>
    </row>
    <row r="168" s="3" customFormat="1" ht="22" customHeight="1" spans="1:7">
      <c r="A168" s="94">
        <v>164</v>
      </c>
      <c r="B168" s="94" t="s">
        <v>2079</v>
      </c>
      <c r="C168" s="94" t="s">
        <v>2057</v>
      </c>
      <c r="D168" s="94">
        <v>5.89</v>
      </c>
      <c r="E168" s="20">
        <v>75</v>
      </c>
      <c r="F168" s="45">
        <f t="shared" si="2"/>
        <v>441.75</v>
      </c>
      <c r="G168" s="121"/>
    </row>
    <row r="169" s="3" customFormat="1" ht="22" customHeight="1" spans="1:7">
      <c r="A169" s="94">
        <v>165</v>
      </c>
      <c r="B169" s="94" t="s">
        <v>2080</v>
      </c>
      <c r="C169" s="94" t="s">
        <v>2057</v>
      </c>
      <c r="D169" s="94">
        <v>1.7</v>
      </c>
      <c r="E169" s="20">
        <v>75</v>
      </c>
      <c r="F169" s="45">
        <f t="shared" si="2"/>
        <v>127.5</v>
      </c>
      <c r="G169" s="121"/>
    </row>
    <row r="170" s="3" customFormat="1" ht="22" customHeight="1" spans="1:7">
      <c r="A170" s="94">
        <v>166</v>
      </c>
      <c r="B170" s="94" t="s">
        <v>2081</v>
      </c>
      <c r="C170" s="94" t="s">
        <v>2057</v>
      </c>
      <c r="D170" s="94">
        <v>10.28</v>
      </c>
      <c r="E170" s="20">
        <v>75</v>
      </c>
      <c r="F170" s="45">
        <f t="shared" si="2"/>
        <v>771</v>
      </c>
      <c r="G170" s="121"/>
    </row>
    <row r="171" s="3" customFormat="1" ht="22" customHeight="1" spans="1:7">
      <c r="A171" s="94">
        <v>167</v>
      </c>
      <c r="B171" s="94" t="s">
        <v>2082</v>
      </c>
      <c r="C171" s="94" t="s">
        <v>2057</v>
      </c>
      <c r="D171" s="94">
        <v>12.67</v>
      </c>
      <c r="E171" s="20">
        <v>75</v>
      </c>
      <c r="F171" s="45">
        <f t="shared" si="2"/>
        <v>950.25</v>
      </c>
      <c r="G171" s="121"/>
    </row>
    <row r="172" s="3" customFormat="1" ht="22" customHeight="1" spans="1:7">
      <c r="A172" s="94">
        <v>168</v>
      </c>
      <c r="B172" s="94" t="s">
        <v>2083</v>
      </c>
      <c r="C172" s="94" t="s">
        <v>2057</v>
      </c>
      <c r="D172" s="94">
        <v>9.18</v>
      </c>
      <c r="E172" s="20">
        <v>75</v>
      </c>
      <c r="F172" s="45">
        <f t="shared" si="2"/>
        <v>688.5</v>
      </c>
      <c r="G172" s="121"/>
    </row>
    <row r="173" s="3" customFormat="1" ht="22" customHeight="1" spans="1:7">
      <c r="A173" s="94">
        <v>169</v>
      </c>
      <c r="B173" s="94" t="s">
        <v>2084</v>
      </c>
      <c r="C173" s="94" t="s">
        <v>2057</v>
      </c>
      <c r="D173" s="94">
        <v>9.36</v>
      </c>
      <c r="E173" s="20">
        <v>75</v>
      </c>
      <c r="F173" s="45">
        <f t="shared" si="2"/>
        <v>702</v>
      </c>
      <c r="G173" s="121"/>
    </row>
    <row r="174" s="3" customFormat="1" ht="22" customHeight="1" spans="1:7">
      <c r="A174" s="94">
        <v>170</v>
      </c>
      <c r="B174" s="94" t="s">
        <v>2085</v>
      </c>
      <c r="C174" s="94" t="s">
        <v>2057</v>
      </c>
      <c r="D174" s="94">
        <v>12.6</v>
      </c>
      <c r="E174" s="20">
        <v>75</v>
      </c>
      <c r="F174" s="45">
        <f t="shared" si="2"/>
        <v>945</v>
      </c>
      <c r="G174" s="121"/>
    </row>
    <row r="175" s="3" customFormat="1" ht="22" customHeight="1" spans="1:7">
      <c r="A175" s="94">
        <v>171</v>
      </c>
      <c r="B175" s="94" t="s">
        <v>2086</v>
      </c>
      <c r="C175" s="94" t="s">
        <v>2057</v>
      </c>
      <c r="D175" s="94">
        <v>3.36</v>
      </c>
      <c r="E175" s="20">
        <v>75</v>
      </c>
      <c r="F175" s="45">
        <f t="shared" si="2"/>
        <v>252</v>
      </c>
      <c r="G175" s="121"/>
    </row>
    <row r="176" s="3" customFormat="1" ht="22" customHeight="1" spans="1:7">
      <c r="A176" s="94">
        <v>172</v>
      </c>
      <c r="B176" s="94" t="s">
        <v>2087</v>
      </c>
      <c r="C176" s="94" t="s">
        <v>2057</v>
      </c>
      <c r="D176" s="94">
        <v>13.4</v>
      </c>
      <c r="E176" s="20">
        <v>75</v>
      </c>
      <c r="F176" s="45">
        <f t="shared" si="2"/>
        <v>1005</v>
      </c>
      <c r="G176" s="121"/>
    </row>
    <row r="177" s="3" customFormat="1" ht="22" customHeight="1" spans="1:7">
      <c r="A177" s="94">
        <v>173</v>
      </c>
      <c r="B177" s="94" t="s">
        <v>2088</v>
      </c>
      <c r="C177" s="94" t="s">
        <v>2057</v>
      </c>
      <c r="D177" s="94">
        <v>3.45</v>
      </c>
      <c r="E177" s="20">
        <v>75</v>
      </c>
      <c r="F177" s="45">
        <f t="shared" si="2"/>
        <v>258.75</v>
      </c>
      <c r="G177" s="121"/>
    </row>
    <row r="178" s="3" customFormat="1" ht="22" customHeight="1" spans="1:7">
      <c r="A178" s="94">
        <v>174</v>
      </c>
      <c r="B178" s="94" t="s">
        <v>2089</v>
      </c>
      <c r="C178" s="94" t="s">
        <v>2057</v>
      </c>
      <c r="D178" s="94">
        <v>0.96</v>
      </c>
      <c r="E178" s="20">
        <v>75</v>
      </c>
      <c r="F178" s="45">
        <f t="shared" si="2"/>
        <v>72</v>
      </c>
      <c r="G178" s="121"/>
    </row>
    <row r="179" s="3" customFormat="1" ht="22" customHeight="1" spans="1:7">
      <c r="A179" s="94">
        <v>175</v>
      </c>
      <c r="B179" s="94" t="s">
        <v>2090</v>
      </c>
      <c r="C179" s="94" t="s">
        <v>2057</v>
      </c>
      <c r="D179" s="94">
        <v>14.86</v>
      </c>
      <c r="E179" s="20">
        <v>75</v>
      </c>
      <c r="F179" s="45">
        <f t="shared" si="2"/>
        <v>1114.5</v>
      </c>
      <c r="G179" s="121"/>
    </row>
    <row r="180" s="3" customFormat="1" ht="22" customHeight="1" spans="1:7">
      <c r="A180" s="94">
        <v>176</v>
      </c>
      <c r="B180" s="94" t="s">
        <v>2091</v>
      </c>
      <c r="C180" s="94" t="s">
        <v>2057</v>
      </c>
      <c r="D180" s="94">
        <v>9.6</v>
      </c>
      <c r="E180" s="20">
        <v>75</v>
      </c>
      <c r="F180" s="45">
        <f t="shared" si="2"/>
        <v>720</v>
      </c>
      <c r="G180" s="121"/>
    </row>
    <row r="181" s="3" customFormat="1" ht="22" customHeight="1" spans="1:7">
      <c r="A181" s="94">
        <v>177</v>
      </c>
      <c r="B181" s="94" t="s">
        <v>2092</v>
      </c>
      <c r="C181" s="94" t="s">
        <v>2057</v>
      </c>
      <c r="D181" s="94">
        <v>12.17</v>
      </c>
      <c r="E181" s="20">
        <v>75</v>
      </c>
      <c r="F181" s="45">
        <f t="shared" si="2"/>
        <v>912.75</v>
      </c>
      <c r="G181" s="121"/>
    </row>
    <row r="182" s="3" customFormat="1" ht="22" customHeight="1" spans="1:7">
      <c r="A182" s="94">
        <v>178</v>
      </c>
      <c r="B182" s="94" t="s">
        <v>2093</v>
      </c>
      <c r="C182" s="94" t="s">
        <v>2057</v>
      </c>
      <c r="D182" s="94">
        <v>3.4</v>
      </c>
      <c r="E182" s="20">
        <v>75</v>
      </c>
      <c r="F182" s="45">
        <f t="shared" si="2"/>
        <v>255</v>
      </c>
      <c r="G182" s="121"/>
    </row>
    <row r="183" s="3" customFormat="1" ht="22" customHeight="1" spans="1:7">
      <c r="A183" s="94">
        <v>179</v>
      </c>
      <c r="B183" s="94" t="s">
        <v>2094</v>
      </c>
      <c r="C183" s="94" t="s">
        <v>2057</v>
      </c>
      <c r="D183" s="94">
        <v>9.89</v>
      </c>
      <c r="E183" s="20">
        <v>75</v>
      </c>
      <c r="F183" s="45">
        <f t="shared" si="2"/>
        <v>741.75</v>
      </c>
      <c r="G183" s="121"/>
    </row>
    <row r="184" s="3" customFormat="1" ht="22" customHeight="1" spans="1:7">
      <c r="A184" s="94">
        <v>180</v>
      </c>
      <c r="B184" s="94" t="s">
        <v>2095</v>
      </c>
      <c r="C184" s="94" t="s">
        <v>2057</v>
      </c>
      <c r="D184" s="94">
        <v>2.91</v>
      </c>
      <c r="E184" s="20">
        <v>75</v>
      </c>
      <c r="F184" s="45">
        <f t="shared" si="2"/>
        <v>218.25</v>
      </c>
      <c r="G184" s="121"/>
    </row>
    <row r="185" s="3" customFormat="1" ht="22" customHeight="1" spans="1:7">
      <c r="A185" s="94">
        <v>181</v>
      </c>
      <c r="B185" s="94" t="s">
        <v>2096</v>
      </c>
      <c r="C185" s="94" t="s">
        <v>2057</v>
      </c>
      <c r="D185" s="94">
        <v>9.86</v>
      </c>
      <c r="E185" s="20">
        <v>75</v>
      </c>
      <c r="F185" s="45">
        <f t="shared" si="2"/>
        <v>739.5</v>
      </c>
      <c r="G185" s="121"/>
    </row>
    <row r="186" s="3" customFormat="1" ht="22" customHeight="1" spans="1:7">
      <c r="A186" s="94">
        <v>182</v>
      </c>
      <c r="B186" s="94" t="s">
        <v>2097</v>
      </c>
      <c r="C186" s="94" t="s">
        <v>2057</v>
      </c>
      <c r="D186" s="94">
        <v>11.24</v>
      </c>
      <c r="E186" s="20">
        <v>75</v>
      </c>
      <c r="F186" s="45">
        <f t="shared" si="2"/>
        <v>843</v>
      </c>
      <c r="G186" s="121"/>
    </row>
    <row r="187" s="3" customFormat="1" ht="22" customHeight="1" spans="1:7">
      <c r="A187" s="94">
        <v>183</v>
      </c>
      <c r="B187" s="94" t="s">
        <v>2098</v>
      </c>
      <c r="C187" s="94" t="s">
        <v>2057</v>
      </c>
      <c r="D187" s="94">
        <v>5.66</v>
      </c>
      <c r="E187" s="20">
        <v>75</v>
      </c>
      <c r="F187" s="45">
        <f t="shared" si="2"/>
        <v>424.5</v>
      </c>
      <c r="G187" s="121"/>
    </row>
    <row r="188" s="3" customFormat="1" ht="22" customHeight="1" spans="1:7">
      <c r="A188" s="94">
        <v>184</v>
      </c>
      <c r="B188" s="94" t="s">
        <v>2099</v>
      </c>
      <c r="C188" s="94" t="s">
        <v>2057</v>
      </c>
      <c r="D188" s="94">
        <v>4.14</v>
      </c>
      <c r="E188" s="20">
        <v>75</v>
      </c>
      <c r="F188" s="45">
        <f t="shared" si="2"/>
        <v>310.5</v>
      </c>
      <c r="G188" s="121"/>
    </row>
    <row r="189" s="3" customFormat="1" ht="22" customHeight="1" spans="1:7">
      <c r="A189" s="94">
        <v>185</v>
      </c>
      <c r="B189" s="94" t="s">
        <v>991</v>
      </c>
      <c r="C189" s="94" t="s">
        <v>2057</v>
      </c>
      <c r="D189" s="94">
        <v>13.51</v>
      </c>
      <c r="E189" s="20">
        <v>75</v>
      </c>
      <c r="F189" s="45">
        <f t="shared" si="2"/>
        <v>1013.25</v>
      </c>
      <c r="G189" s="121"/>
    </row>
    <row r="190" s="3" customFormat="1" ht="22" customHeight="1" spans="1:7">
      <c r="A190" s="94">
        <v>186</v>
      </c>
      <c r="B190" s="94" t="s">
        <v>2100</v>
      </c>
      <c r="C190" s="94" t="s">
        <v>2057</v>
      </c>
      <c r="D190" s="94">
        <v>4.99</v>
      </c>
      <c r="E190" s="20">
        <v>75</v>
      </c>
      <c r="F190" s="45">
        <f t="shared" si="2"/>
        <v>374.25</v>
      </c>
      <c r="G190" s="121"/>
    </row>
    <row r="191" s="3" customFormat="1" ht="22" customHeight="1" spans="1:7">
      <c r="A191" s="94">
        <v>187</v>
      </c>
      <c r="B191" s="94" t="s">
        <v>2101</v>
      </c>
      <c r="C191" s="94" t="s">
        <v>2057</v>
      </c>
      <c r="D191" s="94">
        <v>10.16</v>
      </c>
      <c r="E191" s="20">
        <v>75</v>
      </c>
      <c r="F191" s="45">
        <f t="shared" si="2"/>
        <v>762</v>
      </c>
      <c r="G191" s="121"/>
    </row>
    <row r="192" s="3" customFormat="1" ht="22" customHeight="1" spans="1:7">
      <c r="A192" s="94">
        <v>188</v>
      </c>
      <c r="B192" s="94" t="s">
        <v>2102</v>
      </c>
      <c r="C192" s="94" t="s">
        <v>2057</v>
      </c>
      <c r="D192" s="94">
        <v>9.89</v>
      </c>
      <c r="E192" s="20">
        <v>75</v>
      </c>
      <c r="F192" s="45">
        <f t="shared" si="2"/>
        <v>741.75</v>
      </c>
      <c r="G192" s="121"/>
    </row>
    <row r="193" s="3" customFormat="1" ht="22" customHeight="1" spans="1:7">
      <c r="A193" s="94">
        <v>189</v>
      </c>
      <c r="B193" s="94" t="s">
        <v>2103</v>
      </c>
      <c r="C193" s="94" t="s">
        <v>2057</v>
      </c>
      <c r="D193" s="94">
        <v>1.61</v>
      </c>
      <c r="E193" s="20">
        <v>75</v>
      </c>
      <c r="F193" s="45">
        <f t="shared" si="2"/>
        <v>120.75</v>
      </c>
      <c r="G193" s="121"/>
    </row>
    <row r="194" s="3" customFormat="1" ht="22" customHeight="1" spans="1:7">
      <c r="A194" s="94">
        <v>190</v>
      </c>
      <c r="B194" s="94" t="s">
        <v>2104</v>
      </c>
      <c r="C194" s="94" t="s">
        <v>2057</v>
      </c>
      <c r="D194" s="94">
        <v>1.64</v>
      </c>
      <c r="E194" s="20">
        <v>75</v>
      </c>
      <c r="F194" s="45">
        <f t="shared" si="2"/>
        <v>123</v>
      </c>
      <c r="G194" s="121"/>
    </row>
    <row r="195" s="3" customFormat="1" ht="22" customHeight="1" spans="1:7">
      <c r="A195" s="94">
        <v>191</v>
      </c>
      <c r="B195" s="94" t="s">
        <v>2105</v>
      </c>
      <c r="C195" s="94" t="s">
        <v>2057</v>
      </c>
      <c r="D195" s="94">
        <v>1.8</v>
      </c>
      <c r="E195" s="20">
        <v>75</v>
      </c>
      <c r="F195" s="45">
        <f t="shared" si="2"/>
        <v>135</v>
      </c>
      <c r="G195" s="121"/>
    </row>
    <row r="196" s="3" customFormat="1" ht="22" customHeight="1" spans="1:7">
      <c r="A196" s="94">
        <v>192</v>
      </c>
      <c r="B196" s="94" t="s">
        <v>2106</v>
      </c>
      <c r="C196" s="94" t="s">
        <v>2057</v>
      </c>
      <c r="D196" s="94">
        <v>2.04</v>
      </c>
      <c r="E196" s="20">
        <v>75</v>
      </c>
      <c r="F196" s="45">
        <f t="shared" si="2"/>
        <v>153</v>
      </c>
      <c r="G196" s="121"/>
    </row>
    <row r="197" s="3" customFormat="1" ht="22" customHeight="1" spans="1:7">
      <c r="A197" s="94">
        <v>193</v>
      </c>
      <c r="B197" s="94" t="s">
        <v>2107</v>
      </c>
      <c r="C197" s="94" t="s">
        <v>2057</v>
      </c>
      <c r="D197" s="94">
        <v>5.2</v>
      </c>
      <c r="E197" s="20">
        <v>75</v>
      </c>
      <c r="F197" s="45">
        <f t="shared" ref="F197:F260" si="3">D197*E197</f>
        <v>390</v>
      </c>
      <c r="G197" s="121"/>
    </row>
    <row r="198" s="3" customFormat="1" ht="22" customHeight="1" spans="1:7">
      <c r="A198" s="94">
        <v>194</v>
      </c>
      <c r="B198" s="94" t="s">
        <v>2108</v>
      </c>
      <c r="C198" s="94" t="s">
        <v>2057</v>
      </c>
      <c r="D198" s="94">
        <v>5.84</v>
      </c>
      <c r="E198" s="20">
        <v>75</v>
      </c>
      <c r="F198" s="45">
        <f t="shared" si="3"/>
        <v>438</v>
      </c>
      <c r="G198" s="121"/>
    </row>
    <row r="199" s="3" customFormat="1" ht="22" customHeight="1" spans="1:7">
      <c r="A199" s="94">
        <v>195</v>
      </c>
      <c r="B199" s="94" t="s">
        <v>2109</v>
      </c>
      <c r="C199" s="94" t="s">
        <v>2057</v>
      </c>
      <c r="D199" s="94">
        <v>7.95</v>
      </c>
      <c r="E199" s="20">
        <v>75</v>
      </c>
      <c r="F199" s="45">
        <f t="shared" si="3"/>
        <v>596.25</v>
      </c>
      <c r="G199" s="121"/>
    </row>
    <row r="200" s="3" customFormat="1" ht="22" customHeight="1" spans="1:7">
      <c r="A200" s="94">
        <v>196</v>
      </c>
      <c r="B200" s="94" t="s">
        <v>2110</v>
      </c>
      <c r="C200" s="94" t="s">
        <v>2057</v>
      </c>
      <c r="D200" s="94">
        <v>3.93</v>
      </c>
      <c r="E200" s="20">
        <v>75</v>
      </c>
      <c r="F200" s="45">
        <f t="shared" si="3"/>
        <v>294.75</v>
      </c>
      <c r="G200" s="121"/>
    </row>
    <row r="201" s="3" customFormat="1" ht="22" customHeight="1" spans="1:7">
      <c r="A201" s="94">
        <v>197</v>
      </c>
      <c r="B201" s="94" t="s">
        <v>2111</v>
      </c>
      <c r="C201" s="94" t="s">
        <v>2057</v>
      </c>
      <c r="D201" s="94">
        <v>2.5</v>
      </c>
      <c r="E201" s="20">
        <v>75</v>
      </c>
      <c r="F201" s="45">
        <f t="shared" si="3"/>
        <v>187.5</v>
      </c>
      <c r="G201" s="121"/>
    </row>
    <row r="202" s="3" customFormat="1" ht="22" customHeight="1" spans="1:7">
      <c r="A202" s="94">
        <v>198</v>
      </c>
      <c r="B202" s="94" t="s">
        <v>2112</v>
      </c>
      <c r="C202" s="94" t="s">
        <v>2057</v>
      </c>
      <c r="D202" s="94">
        <v>5.92</v>
      </c>
      <c r="E202" s="20">
        <v>75</v>
      </c>
      <c r="F202" s="45">
        <f t="shared" si="3"/>
        <v>444</v>
      </c>
      <c r="G202" s="121"/>
    </row>
    <row r="203" s="3" customFormat="1" ht="22" customHeight="1" spans="1:7">
      <c r="A203" s="94">
        <v>199</v>
      </c>
      <c r="B203" s="94" t="s">
        <v>2113</v>
      </c>
      <c r="C203" s="94" t="s">
        <v>2057</v>
      </c>
      <c r="D203" s="94">
        <v>3.59</v>
      </c>
      <c r="E203" s="20">
        <v>75</v>
      </c>
      <c r="F203" s="45">
        <f t="shared" si="3"/>
        <v>269.25</v>
      </c>
      <c r="G203" s="121"/>
    </row>
    <row r="204" s="3" customFormat="1" ht="22" customHeight="1" spans="1:7">
      <c r="A204" s="94">
        <v>200</v>
      </c>
      <c r="B204" s="94" t="s">
        <v>2114</v>
      </c>
      <c r="C204" s="94" t="s">
        <v>2057</v>
      </c>
      <c r="D204" s="94">
        <v>2.07</v>
      </c>
      <c r="E204" s="20">
        <v>75</v>
      </c>
      <c r="F204" s="45">
        <f t="shared" si="3"/>
        <v>155.25</v>
      </c>
      <c r="G204" s="121"/>
    </row>
    <row r="205" s="3" customFormat="1" ht="22" customHeight="1" spans="1:7">
      <c r="A205" s="94">
        <v>201</v>
      </c>
      <c r="B205" s="94" t="s">
        <v>153</v>
      </c>
      <c r="C205" s="94" t="s">
        <v>2115</v>
      </c>
      <c r="D205" s="94">
        <v>10.32</v>
      </c>
      <c r="E205" s="20">
        <v>75</v>
      </c>
      <c r="F205" s="45">
        <f t="shared" si="3"/>
        <v>774</v>
      </c>
      <c r="G205" s="121"/>
    </row>
    <row r="206" s="3" customFormat="1" ht="22" customHeight="1" spans="1:7">
      <c r="A206" s="94">
        <v>202</v>
      </c>
      <c r="B206" s="94" t="s">
        <v>2116</v>
      </c>
      <c r="C206" s="94" t="s">
        <v>2115</v>
      </c>
      <c r="D206" s="94">
        <v>7.59</v>
      </c>
      <c r="E206" s="20">
        <v>75</v>
      </c>
      <c r="F206" s="45">
        <f t="shared" si="3"/>
        <v>569.25</v>
      </c>
      <c r="G206" s="121"/>
    </row>
    <row r="207" s="3" customFormat="1" ht="22" customHeight="1" spans="1:7">
      <c r="A207" s="94">
        <v>203</v>
      </c>
      <c r="B207" s="94" t="s">
        <v>2117</v>
      </c>
      <c r="C207" s="94" t="s">
        <v>2115</v>
      </c>
      <c r="D207" s="94">
        <v>1.7</v>
      </c>
      <c r="E207" s="20">
        <v>75</v>
      </c>
      <c r="F207" s="45">
        <f t="shared" si="3"/>
        <v>127.5</v>
      </c>
      <c r="G207" s="121"/>
    </row>
    <row r="208" s="3" customFormat="1" ht="22" customHeight="1" spans="1:7">
      <c r="A208" s="94">
        <v>204</v>
      </c>
      <c r="B208" s="94" t="s">
        <v>2118</v>
      </c>
      <c r="C208" s="94" t="s">
        <v>2115</v>
      </c>
      <c r="D208" s="94">
        <v>7.28</v>
      </c>
      <c r="E208" s="20">
        <v>75</v>
      </c>
      <c r="F208" s="45">
        <f t="shared" si="3"/>
        <v>546</v>
      </c>
      <c r="G208" s="121"/>
    </row>
    <row r="209" s="3" customFormat="1" ht="22" customHeight="1" spans="1:7">
      <c r="A209" s="94">
        <v>205</v>
      </c>
      <c r="B209" s="94" t="s">
        <v>2119</v>
      </c>
      <c r="C209" s="94" t="s">
        <v>2115</v>
      </c>
      <c r="D209" s="94">
        <v>13.33</v>
      </c>
      <c r="E209" s="20">
        <v>75</v>
      </c>
      <c r="F209" s="45">
        <f t="shared" si="3"/>
        <v>999.75</v>
      </c>
      <c r="G209" s="121"/>
    </row>
    <row r="210" s="3" customFormat="1" ht="22" customHeight="1" spans="1:7">
      <c r="A210" s="94">
        <v>206</v>
      </c>
      <c r="B210" s="94" t="s">
        <v>2120</v>
      </c>
      <c r="C210" s="94" t="s">
        <v>2115</v>
      </c>
      <c r="D210" s="94">
        <v>1.22</v>
      </c>
      <c r="E210" s="20">
        <v>75</v>
      </c>
      <c r="F210" s="45">
        <f t="shared" si="3"/>
        <v>91.5</v>
      </c>
      <c r="G210" s="121"/>
    </row>
    <row r="211" s="3" customFormat="1" ht="22" customHeight="1" spans="1:7">
      <c r="A211" s="94">
        <v>207</v>
      </c>
      <c r="B211" s="94" t="s">
        <v>2121</v>
      </c>
      <c r="C211" s="94" t="s">
        <v>2115</v>
      </c>
      <c r="D211" s="94">
        <v>18.71</v>
      </c>
      <c r="E211" s="20">
        <v>75</v>
      </c>
      <c r="F211" s="45">
        <f t="shared" si="3"/>
        <v>1403.25</v>
      </c>
      <c r="G211" s="121"/>
    </row>
    <row r="212" s="3" customFormat="1" ht="22" customHeight="1" spans="1:7">
      <c r="A212" s="94">
        <v>208</v>
      </c>
      <c r="B212" s="94" t="s">
        <v>2122</v>
      </c>
      <c r="C212" s="94" t="s">
        <v>2115</v>
      </c>
      <c r="D212" s="94">
        <v>1.23</v>
      </c>
      <c r="E212" s="20">
        <v>75</v>
      </c>
      <c r="F212" s="45">
        <f t="shared" si="3"/>
        <v>92.25</v>
      </c>
      <c r="G212" s="121"/>
    </row>
    <row r="213" s="3" customFormat="1" ht="22" customHeight="1" spans="1:7">
      <c r="A213" s="94">
        <v>209</v>
      </c>
      <c r="B213" s="94" t="s">
        <v>2123</v>
      </c>
      <c r="C213" s="94" t="s">
        <v>2115</v>
      </c>
      <c r="D213" s="94">
        <v>9.26</v>
      </c>
      <c r="E213" s="20">
        <v>75</v>
      </c>
      <c r="F213" s="45">
        <f t="shared" si="3"/>
        <v>694.5</v>
      </c>
      <c r="G213" s="121"/>
    </row>
    <row r="214" s="3" customFormat="1" ht="22" customHeight="1" spans="1:7">
      <c r="A214" s="94">
        <v>210</v>
      </c>
      <c r="B214" s="94" t="s">
        <v>2124</v>
      </c>
      <c r="C214" s="94" t="s">
        <v>2115</v>
      </c>
      <c r="D214" s="94">
        <v>14.35</v>
      </c>
      <c r="E214" s="20">
        <v>75</v>
      </c>
      <c r="F214" s="45">
        <f t="shared" si="3"/>
        <v>1076.25</v>
      </c>
      <c r="G214" s="121"/>
    </row>
    <row r="215" s="3" customFormat="1" ht="22" customHeight="1" spans="1:7">
      <c r="A215" s="94">
        <v>211</v>
      </c>
      <c r="B215" s="94" t="s">
        <v>2125</v>
      </c>
      <c r="C215" s="94" t="s">
        <v>2115</v>
      </c>
      <c r="D215" s="94">
        <v>18.99</v>
      </c>
      <c r="E215" s="20">
        <v>75</v>
      </c>
      <c r="F215" s="45">
        <f t="shared" si="3"/>
        <v>1424.25</v>
      </c>
      <c r="G215" s="121"/>
    </row>
    <row r="216" s="3" customFormat="1" ht="22" customHeight="1" spans="1:7">
      <c r="A216" s="94">
        <v>212</v>
      </c>
      <c r="B216" s="94" t="s">
        <v>2126</v>
      </c>
      <c r="C216" s="94" t="s">
        <v>2115</v>
      </c>
      <c r="D216" s="94">
        <v>15.7</v>
      </c>
      <c r="E216" s="20">
        <v>75</v>
      </c>
      <c r="F216" s="45">
        <f t="shared" si="3"/>
        <v>1177.5</v>
      </c>
      <c r="G216" s="121"/>
    </row>
    <row r="217" s="3" customFormat="1" ht="22" customHeight="1" spans="1:7">
      <c r="A217" s="94">
        <v>213</v>
      </c>
      <c r="B217" s="94" t="s">
        <v>2127</v>
      </c>
      <c r="C217" s="94" t="s">
        <v>2115</v>
      </c>
      <c r="D217" s="94">
        <v>9.32</v>
      </c>
      <c r="E217" s="20">
        <v>75</v>
      </c>
      <c r="F217" s="45">
        <f t="shared" si="3"/>
        <v>699</v>
      </c>
      <c r="G217" s="121"/>
    </row>
    <row r="218" s="3" customFormat="1" ht="22" customHeight="1" spans="1:7">
      <c r="A218" s="94">
        <v>214</v>
      </c>
      <c r="B218" s="94" t="s">
        <v>2128</v>
      </c>
      <c r="C218" s="94" t="s">
        <v>2115</v>
      </c>
      <c r="D218" s="94">
        <v>1.84</v>
      </c>
      <c r="E218" s="20">
        <v>75</v>
      </c>
      <c r="F218" s="45">
        <f t="shared" si="3"/>
        <v>138</v>
      </c>
      <c r="G218" s="121"/>
    </row>
    <row r="219" s="3" customFormat="1" ht="22" customHeight="1" spans="1:7">
      <c r="A219" s="94">
        <v>215</v>
      </c>
      <c r="B219" s="94" t="s">
        <v>2129</v>
      </c>
      <c r="C219" s="94" t="s">
        <v>2115</v>
      </c>
      <c r="D219" s="94">
        <v>7.02</v>
      </c>
      <c r="E219" s="20">
        <v>75</v>
      </c>
      <c r="F219" s="45">
        <f t="shared" si="3"/>
        <v>526.5</v>
      </c>
      <c r="G219" s="121"/>
    </row>
    <row r="220" s="3" customFormat="1" ht="22" customHeight="1" spans="1:9">
      <c r="A220" s="94">
        <v>216</v>
      </c>
      <c r="B220" s="94" t="s">
        <v>2130</v>
      </c>
      <c r="C220" s="94" t="s">
        <v>2115</v>
      </c>
      <c r="D220" s="94">
        <v>25.06</v>
      </c>
      <c r="E220" s="20">
        <v>75</v>
      </c>
      <c r="F220" s="45">
        <f t="shared" si="3"/>
        <v>1879.5</v>
      </c>
      <c r="G220" s="80" t="s">
        <v>2131</v>
      </c>
      <c r="H220" s="123"/>
      <c r="I220" s="123"/>
    </row>
    <row r="221" s="3" customFormat="1" ht="22" customHeight="1" spans="1:7">
      <c r="A221" s="94">
        <v>217</v>
      </c>
      <c r="B221" s="94" t="s">
        <v>2132</v>
      </c>
      <c r="C221" s="94" t="s">
        <v>2115</v>
      </c>
      <c r="D221" s="94">
        <v>14.44</v>
      </c>
      <c r="E221" s="20">
        <v>75</v>
      </c>
      <c r="F221" s="45">
        <f t="shared" si="3"/>
        <v>1083</v>
      </c>
      <c r="G221" s="121"/>
    </row>
    <row r="222" s="3" customFormat="1" ht="22" customHeight="1" spans="1:7">
      <c r="A222" s="94">
        <v>218</v>
      </c>
      <c r="B222" s="94" t="s">
        <v>2133</v>
      </c>
      <c r="C222" s="94" t="s">
        <v>2115</v>
      </c>
      <c r="D222" s="94">
        <v>14</v>
      </c>
      <c r="E222" s="20">
        <v>75</v>
      </c>
      <c r="F222" s="45">
        <f t="shared" si="3"/>
        <v>1050</v>
      </c>
      <c r="G222" s="121"/>
    </row>
    <row r="223" s="3" customFormat="1" ht="22" customHeight="1" spans="1:7">
      <c r="A223" s="94">
        <v>219</v>
      </c>
      <c r="B223" s="94" t="s">
        <v>2134</v>
      </c>
      <c r="C223" s="94" t="s">
        <v>2115</v>
      </c>
      <c r="D223" s="94">
        <v>2.16</v>
      </c>
      <c r="E223" s="20">
        <v>75</v>
      </c>
      <c r="F223" s="45">
        <f t="shared" si="3"/>
        <v>162</v>
      </c>
      <c r="G223" s="121"/>
    </row>
    <row r="224" s="3" customFormat="1" ht="22" customHeight="1" spans="1:7">
      <c r="A224" s="94">
        <v>220</v>
      </c>
      <c r="B224" s="94" t="s">
        <v>2130</v>
      </c>
      <c r="C224" s="94" t="s">
        <v>2115</v>
      </c>
      <c r="D224" s="94">
        <v>0.89</v>
      </c>
      <c r="E224" s="20">
        <v>75</v>
      </c>
      <c r="F224" s="45">
        <f t="shared" si="3"/>
        <v>66.75</v>
      </c>
      <c r="G224" s="121"/>
    </row>
    <row r="225" s="3" customFormat="1" ht="22" customHeight="1" spans="1:7">
      <c r="A225" s="94">
        <v>221</v>
      </c>
      <c r="B225" s="94" t="s">
        <v>2135</v>
      </c>
      <c r="C225" s="94" t="s">
        <v>2115</v>
      </c>
      <c r="D225" s="94">
        <v>12.13</v>
      </c>
      <c r="E225" s="20">
        <v>75</v>
      </c>
      <c r="F225" s="45">
        <f t="shared" si="3"/>
        <v>909.75</v>
      </c>
      <c r="G225" s="121"/>
    </row>
    <row r="226" s="3" customFormat="1" ht="22" customHeight="1" spans="1:7">
      <c r="A226" s="94">
        <v>222</v>
      </c>
      <c r="B226" s="94" t="s">
        <v>2136</v>
      </c>
      <c r="C226" s="94" t="s">
        <v>2115</v>
      </c>
      <c r="D226" s="94">
        <v>24.25</v>
      </c>
      <c r="E226" s="20">
        <v>75</v>
      </c>
      <c r="F226" s="45">
        <f t="shared" si="3"/>
        <v>1818.75</v>
      </c>
      <c r="G226" s="121"/>
    </row>
    <row r="227" s="3" customFormat="1" ht="22" customHeight="1" spans="1:7">
      <c r="A227" s="94">
        <v>223</v>
      </c>
      <c r="B227" s="94" t="s">
        <v>2137</v>
      </c>
      <c r="C227" s="94" t="s">
        <v>2115</v>
      </c>
      <c r="D227" s="94">
        <v>0.59</v>
      </c>
      <c r="E227" s="20">
        <v>75</v>
      </c>
      <c r="F227" s="45">
        <f t="shared" si="3"/>
        <v>44.25</v>
      </c>
      <c r="G227" s="121"/>
    </row>
    <row r="228" s="3" customFormat="1" ht="22" customHeight="1" spans="1:7">
      <c r="A228" s="94">
        <v>224</v>
      </c>
      <c r="B228" s="94" t="s">
        <v>2138</v>
      </c>
      <c r="C228" s="94" t="s">
        <v>2115</v>
      </c>
      <c r="D228" s="94">
        <v>8.13</v>
      </c>
      <c r="E228" s="20">
        <v>75</v>
      </c>
      <c r="F228" s="45">
        <f t="shared" si="3"/>
        <v>609.75</v>
      </c>
      <c r="G228" s="121"/>
    </row>
    <row r="229" s="3" customFormat="1" ht="22" customHeight="1" spans="1:7">
      <c r="A229" s="94">
        <v>225</v>
      </c>
      <c r="B229" s="94" t="s">
        <v>2139</v>
      </c>
      <c r="C229" s="94" t="s">
        <v>2115</v>
      </c>
      <c r="D229" s="94">
        <v>17.77</v>
      </c>
      <c r="E229" s="20">
        <v>75</v>
      </c>
      <c r="F229" s="45">
        <f t="shared" si="3"/>
        <v>1332.75</v>
      </c>
      <c r="G229" s="121"/>
    </row>
    <row r="230" s="3" customFormat="1" ht="22" customHeight="1" spans="1:7">
      <c r="A230" s="94">
        <v>226</v>
      </c>
      <c r="B230" s="94" t="s">
        <v>26</v>
      </c>
      <c r="C230" s="94" t="s">
        <v>2115</v>
      </c>
      <c r="D230" s="94">
        <v>12.21</v>
      </c>
      <c r="E230" s="20">
        <v>75</v>
      </c>
      <c r="F230" s="45">
        <f t="shared" si="3"/>
        <v>915.75</v>
      </c>
      <c r="G230" s="121"/>
    </row>
    <row r="231" s="3" customFormat="1" ht="22" customHeight="1" spans="1:7">
      <c r="A231" s="94">
        <v>227</v>
      </c>
      <c r="B231" s="94" t="s">
        <v>676</v>
      </c>
      <c r="C231" s="94" t="s">
        <v>2115</v>
      </c>
      <c r="D231" s="94">
        <v>3.32</v>
      </c>
      <c r="E231" s="20">
        <v>75</v>
      </c>
      <c r="F231" s="45">
        <f t="shared" si="3"/>
        <v>249</v>
      </c>
      <c r="G231" s="121"/>
    </row>
    <row r="232" s="3" customFormat="1" ht="22" customHeight="1" spans="1:7">
      <c r="A232" s="94">
        <v>228</v>
      </c>
      <c r="B232" s="94" t="s">
        <v>2140</v>
      </c>
      <c r="C232" s="94" t="s">
        <v>2115</v>
      </c>
      <c r="D232" s="94">
        <v>7.16</v>
      </c>
      <c r="E232" s="20">
        <v>75</v>
      </c>
      <c r="F232" s="45">
        <f t="shared" si="3"/>
        <v>537</v>
      </c>
      <c r="G232" s="121"/>
    </row>
    <row r="233" s="3" customFormat="1" ht="22" customHeight="1" spans="1:7">
      <c r="A233" s="94">
        <v>229</v>
      </c>
      <c r="B233" s="94" t="s">
        <v>2141</v>
      </c>
      <c r="C233" s="94" t="s">
        <v>2115</v>
      </c>
      <c r="D233" s="94">
        <v>0.94</v>
      </c>
      <c r="E233" s="20">
        <v>75</v>
      </c>
      <c r="F233" s="45">
        <f t="shared" si="3"/>
        <v>70.5</v>
      </c>
      <c r="G233" s="121"/>
    </row>
    <row r="234" s="3" customFormat="1" ht="22" customHeight="1" spans="1:7">
      <c r="A234" s="94">
        <v>230</v>
      </c>
      <c r="B234" s="94" t="s">
        <v>2142</v>
      </c>
      <c r="C234" s="94" t="s">
        <v>2115</v>
      </c>
      <c r="D234" s="94">
        <v>10.23</v>
      </c>
      <c r="E234" s="20">
        <v>75</v>
      </c>
      <c r="F234" s="45">
        <f t="shared" si="3"/>
        <v>767.25</v>
      </c>
      <c r="G234" s="121"/>
    </row>
    <row r="235" s="3" customFormat="1" ht="22" customHeight="1" spans="1:7">
      <c r="A235" s="94">
        <v>231</v>
      </c>
      <c r="B235" s="94" t="s">
        <v>2143</v>
      </c>
      <c r="C235" s="94" t="s">
        <v>2115</v>
      </c>
      <c r="D235" s="94">
        <v>8.08</v>
      </c>
      <c r="E235" s="20">
        <v>75</v>
      </c>
      <c r="F235" s="45">
        <f t="shared" si="3"/>
        <v>606</v>
      </c>
      <c r="G235" s="121"/>
    </row>
    <row r="236" s="3" customFormat="1" ht="22" customHeight="1" spans="1:7">
      <c r="A236" s="94">
        <v>232</v>
      </c>
      <c r="B236" s="94" t="s">
        <v>2144</v>
      </c>
      <c r="C236" s="94" t="s">
        <v>2115</v>
      </c>
      <c r="D236" s="94">
        <v>3.29</v>
      </c>
      <c r="E236" s="20">
        <v>75</v>
      </c>
      <c r="F236" s="45">
        <f t="shared" si="3"/>
        <v>246.75</v>
      </c>
      <c r="G236" s="121"/>
    </row>
    <row r="237" s="3" customFormat="1" ht="22" customHeight="1" spans="1:7">
      <c r="A237" s="94">
        <v>233</v>
      </c>
      <c r="B237" s="94" t="s">
        <v>2145</v>
      </c>
      <c r="C237" s="94" t="s">
        <v>2115</v>
      </c>
      <c r="D237" s="94">
        <v>2.22</v>
      </c>
      <c r="E237" s="20">
        <v>75</v>
      </c>
      <c r="F237" s="45">
        <f t="shared" si="3"/>
        <v>166.5</v>
      </c>
      <c r="G237" s="121"/>
    </row>
    <row r="238" s="3" customFormat="1" ht="22" customHeight="1" spans="1:7">
      <c r="A238" s="94">
        <v>234</v>
      </c>
      <c r="B238" s="94" t="s">
        <v>2146</v>
      </c>
      <c r="C238" s="94" t="s">
        <v>2115</v>
      </c>
      <c r="D238" s="94">
        <v>24.24</v>
      </c>
      <c r="E238" s="20">
        <v>75</v>
      </c>
      <c r="F238" s="45">
        <f t="shared" si="3"/>
        <v>1818</v>
      </c>
      <c r="G238" s="121"/>
    </row>
    <row r="239" s="3" customFormat="1" ht="22" customHeight="1" spans="1:7">
      <c r="A239" s="94">
        <v>235</v>
      </c>
      <c r="B239" s="94" t="s">
        <v>2147</v>
      </c>
      <c r="C239" s="94" t="s">
        <v>2115</v>
      </c>
      <c r="D239" s="94">
        <v>3.05</v>
      </c>
      <c r="E239" s="20">
        <v>75</v>
      </c>
      <c r="F239" s="45">
        <f t="shared" si="3"/>
        <v>228.75</v>
      </c>
      <c r="G239" s="121"/>
    </row>
    <row r="240" s="3" customFormat="1" ht="22" customHeight="1" spans="1:7">
      <c r="A240" s="94">
        <v>236</v>
      </c>
      <c r="B240" s="94" t="s">
        <v>2148</v>
      </c>
      <c r="C240" s="94" t="s">
        <v>2115</v>
      </c>
      <c r="D240" s="94">
        <v>13.54</v>
      </c>
      <c r="E240" s="20">
        <v>75</v>
      </c>
      <c r="F240" s="45">
        <f t="shared" si="3"/>
        <v>1015.5</v>
      </c>
      <c r="G240" s="121"/>
    </row>
    <row r="241" s="3" customFormat="1" ht="22" customHeight="1" spans="1:7">
      <c r="A241" s="94">
        <v>237</v>
      </c>
      <c r="B241" s="94" t="s">
        <v>2149</v>
      </c>
      <c r="C241" s="94" t="s">
        <v>2115</v>
      </c>
      <c r="D241" s="94">
        <v>10.33</v>
      </c>
      <c r="E241" s="20">
        <v>75</v>
      </c>
      <c r="F241" s="45">
        <f t="shared" si="3"/>
        <v>774.75</v>
      </c>
      <c r="G241" s="121"/>
    </row>
    <row r="242" s="3" customFormat="1" ht="22" customHeight="1" spans="1:7">
      <c r="A242" s="94">
        <v>238</v>
      </c>
      <c r="B242" s="94" t="s">
        <v>2150</v>
      </c>
      <c r="C242" s="94" t="s">
        <v>2115</v>
      </c>
      <c r="D242" s="94">
        <v>4</v>
      </c>
      <c r="E242" s="20">
        <v>75</v>
      </c>
      <c r="F242" s="45">
        <f t="shared" si="3"/>
        <v>300</v>
      </c>
      <c r="G242" s="121"/>
    </row>
    <row r="243" s="3" customFormat="1" ht="22" customHeight="1" spans="1:7">
      <c r="A243" s="94">
        <v>239</v>
      </c>
      <c r="B243" s="94" t="s">
        <v>2151</v>
      </c>
      <c r="C243" s="94" t="s">
        <v>2115</v>
      </c>
      <c r="D243" s="94">
        <v>13.78</v>
      </c>
      <c r="E243" s="20">
        <v>75</v>
      </c>
      <c r="F243" s="45">
        <f t="shared" si="3"/>
        <v>1033.5</v>
      </c>
      <c r="G243" s="121"/>
    </row>
    <row r="244" s="3" customFormat="1" ht="22" customHeight="1" spans="1:7">
      <c r="A244" s="94">
        <v>240</v>
      </c>
      <c r="B244" s="94" t="s">
        <v>1163</v>
      </c>
      <c r="C244" s="94" t="s">
        <v>2115</v>
      </c>
      <c r="D244" s="94">
        <v>14.33</v>
      </c>
      <c r="E244" s="20">
        <v>75</v>
      </c>
      <c r="F244" s="45">
        <f t="shared" si="3"/>
        <v>1074.75</v>
      </c>
      <c r="G244" s="121"/>
    </row>
    <row r="245" s="3" customFormat="1" ht="22" customHeight="1" spans="1:7">
      <c r="A245" s="94">
        <v>241</v>
      </c>
      <c r="B245" s="94" t="s">
        <v>2152</v>
      </c>
      <c r="C245" s="94" t="s">
        <v>2115</v>
      </c>
      <c r="D245" s="94">
        <v>3.92</v>
      </c>
      <c r="E245" s="20">
        <v>75</v>
      </c>
      <c r="F245" s="45">
        <f t="shared" si="3"/>
        <v>294</v>
      </c>
      <c r="G245" s="121"/>
    </row>
    <row r="246" s="3" customFormat="1" ht="22" customHeight="1" spans="1:7">
      <c r="A246" s="94">
        <v>242</v>
      </c>
      <c r="B246" s="94" t="s">
        <v>2153</v>
      </c>
      <c r="C246" s="94" t="s">
        <v>2115</v>
      </c>
      <c r="D246" s="94">
        <v>10.57</v>
      </c>
      <c r="E246" s="20">
        <v>75</v>
      </c>
      <c r="F246" s="45">
        <f t="shared" si="3"/>
        <v>792.75</v>
      </c>
      <c r="G246" s="121"/>
    </row>
    <row r="247" s="3" customFormat="1" ht="22" customHeight="1" spans="1:7">
      <c r="A247" s="94">
        <v>243</v>
      </c>
      <c r="B247" s="94" t="s">
        <v>2154</v>
      </c>
      <c r="C247" s="94" t="s">
        <v>2115</v>
      </c>
      <c r="D247" s="94">
        <v>17.47</v>
      </c>
      <c r="E247" s="20">
        <v>75</v>
      </c>
      <c r="F247" s="45">
        <f t="shared" si="3"/>
        <v>1310.25</v>
      </c>
      <c r="G247" s="121"/>
    </row>
    <row r="248" s="3" customFormat="1" ht="22" customHeight="1" spans="1:7">
      <c r="A248" s="94">
        <v>244</v>
      </c>
      <c r="B248" s="94" t="s">
        <v>2155</v>
      </c>
      <c r="C248" s="94" t="s">
        <v>2115</v>
      </c>
      <c r="D248" s="94">
        <v>5.64</v>
      </c>
      <c r="E248" s="20">
        <v>75</v>
      </c>
      <c r="F248" s="45">
        <f t="shared" si="3"/>
        <v>423</v>
      </c>
      <c r="G248" s="121"/>
    </row>
    <row r="249" s="3" customFormat="1" ht="22" customHeight="1" spans="1:7">
      <c r="A249" s="94">
        <v>245</v>
      </c>
      <c r="B249" s="94" t="s">
        <v>2156</v>
      </c>
      <c r="C249" s="94" t="s">
        <v>2115</v>
      </c>
      <c r="D249" s="94">
        <v>15.84</v>
      </c>
      <c r="E249" s="20">
        <v>75</v>
      </c>
      <c r="F249" s="45">
        <f t="shared" si="3"/>
        <v>1188</v>
      </c>
      <c r="G249" s="121"/>
    </row>
    <row r="250" s="3" customFormat="1" ht="22" customHeight="1" spans="1:7">
      <c r="A250" s="94">
        <v>246</v>
      </c>
      <c r="B250" s="94" t="s">
        <v>2157</v>
      </c>
      <c r="C250" s="94" t="s">
        <v>2115</v>
      </c>
      <c r="D250" s="94">
        <v>19.17</v>
      </c>
      <c r="E250" s="20">
        <v>75</v>
      </c>
      <c r="F250" s="45">
        <f t="shared" si="3"/>
        <v>1437.75</v>
      </c>
      <c r="G250" s="121"/>
    </row>
    <row r="251" s="3" customFormat="1" ht="22" customHeight="1" spans="1:7">
      <c r="A251" s="94">
        <v>247</v>
      </c>
      <c r="B251" s="94" t="s">
        <v>2158</v>
      </c>
      <c r="C251" s="94" t="s">
        <v>2115</v>
      </c>
      <c r="D251" s="94">
        <v>5.11</v>
      </c>
      <c r="E251" s="20">
        <v>75</v>
      </c>
      <c r="F251" s="45">
        <f t="shared" si="3"/>
        <v>383.25</v>
      </c>
      <c r="G251" s="121"/>
    </row>
    <row r="252" s="3" customFormat="1" ht="22" customHeight="1" spans="1:7">
      <c r="A252" s="94">
        <v>248</v>
      </c>
      <c r="B252" s="94" t="s">
        <v>2159</v>
      </c>
      <c r="C252" s="94" t="s">
        <v>2115</v>
      </c>
      <c r="D252" s="94">
        <v>11.11</v>
      </c>
      <c r="E252" s="20">
        <v>75</v>
      </c>
      <c r="F252" s="45">
        <f t="shared" si="3"/>
        <v>833.25</v>
      </c>
      <c r="G252" s="121"/>
    </row>
    <row r="253" s="3" customFormat="1" ht="22" customHeight="1" spans="1:7">
      <c r="A253" s="94">
        <v>249</v>
      </c>
      <c r="B253" s="94" t="s">
        <v>2160</v>
      </c>
      <c r="C253" s="94" t="s">
        <v>2115</v>
      </c>
      <c r="D253" s="94">
        <v>10.96</v>
      </c>
      <c r="E253" s="20">
        <v>75</v>
      </c>
      <c r="F253" s="45">
        <f t="shared" si="3"/>
        <v>822</v>
      </c>
      <c r="G253" s="121"/>
    </row>
    <row r="254" s="3" customFormat="1" ht="22" customHeight="1" spans="1:7">
      <c r="A254" s="94">
        <v>250</v>
      </c>
      <c r="B254" s="94" t="s">
        <v>2161</v>
      </c>
      <c r="C254" s="94" t="s">
        <v>2115</v>
      </c>
      <c r="D254" s="94">
        <v>9.95</v>
      </c>
      <c r="E254" s="20">
        <v>75</v>
      </c>
      <c r="F254" s="45">
        <f t="shared" si="3"/>
        <v>746.25</v>
      </c>
      <c r="G254" s="121"/>
    </row>
    <row r="255" s="3" customFormat="1" ht="22" customHeight="1" spans="1:7">
      <c r="A255" s="94">
        <v>251</v>
      </c>
      <c r="B255" s="94" t="s">
        <v>2162</v>
      </c>
      <c r="C255" s="94" t="s">
        <v>2115</v>
      </c>
      <c r="D255" s="94">
        <v>0.95</v>
      </c>
      <c r="E255" s="20">
        <v>75</v>
      </c>
      <c r="F255" s="45">
        <f t="shared" si="3"/>
        <v>71.25</v>
      </c>
      <c r="G255" s="121"/>
    </row>
    <row r="256" s="3" customFormat="1" ht="22" customHeight="1" spans="1:7">
      <c r="A256" s="94">
        <v>252</v>
      </c>
      <c r="B256" s="94" t="s">
        <v>2163</v>
      </c>
      <c r="C256" s="94" t="s">
        <v>2115</v>
      </c>
      <c r="D256" s="94">
        <v>11.89</v>
      </c>
      <c r="E256" s="20">
        <v>75</v>
      </c>
      <c r="F256" s="45">
        <f t="shared" si="3"/>
        <v>891.75</v>
      </c>
      <c r="G256" s="121"/>
    </row>
    <row r="257" s="3" customFormat="1" ht="22" customHeight="1" spans="1:7">
      <c r="A257" s="94">
        <v>253</v>
      </c>
      <c r="B257" s="94" t="s">
        <v>2164</v>
      </c>
      <c r="C257" s="94" t="s">
        <v>2115</v>
      </c>
      <c r="D257" s="94">
        <v>2.51</v>
      </c>
      <c r="E257" s="20">
        <v>75</v>
      </c>
      <c r="F257" s="45">
        <f t="shared" si="3"/>
        <v>188.25</v>
      </c>
      <c r="G257" s="121"/>
    </row>
    <row r="258" s="3" customFormat="1" ht="22" customHeight="1" spans="1:7">
      <c r="A258" s="94">
        <v>254</v>
      </c>
      <c r="B258" s="94" t="s">
        <v>2165</v>
      </c>
      <c r="C258" s="94" t="s">
        <v>2115</v>
      </c>
      <c r="D258" s="94">
        <v>5.39</v>
      </c>
      <c r="E258" s="20">
        <v>75</v>
      </c>
      <c r="F258" s="45">
        <f t="shared" si="3"/>
        <v>404.25</v>
      </c>
      <c r="G258" s="121"/>
    </row>
    <row r="259" s="3" customFormat="1" ht="22" customHeight="1" spans="1:7">
      <c r="A259" s="94">
        <v>255</v>
      </c>
      <c r="B259" s="94" t="s">
        <v>1212</v>
      </c>
      <c r="C259" s="94" t="s">
        <v>2115</v>
      </c>
      <c r="D259" s="94">
        <v>6.63</v>
      </c>
      <c r="E259" s="20">
        <v>75</v>
      </c>
      <c r="F259" s="45">
        <f t="shared" si="3"/>
        <v>497.25</v>
      </c>
      <c r="G259" s="121"/>
    </row>
    <row r="260" s="3" customFormat="1" ht="22" customHeight="1" spans="1:7">
      <c r="A260" s="94">
        <v>256</v>
      </c>
      <c r="B260" s="94" t="s">
        <v>2166</v>
      </c>
      <c r="C260" s="94" t="s">
        <v>2115</v>
      </c>
      <c r="D260" s="94">
        <v>10.36</v>
      </c>
      <c r="E260" s="20">
        <v>75</v>
      </c>
      <c r="F260" s="45">
        <f t="shared" si="3"/>
        <v>777</v>
      </c>
      <c r="G260" s="121"/>
    </row>
    <row r="261" s="3" customFormat="1" ht="22" customHeight="1" spans="1:7">
      <c r="A261" s="94">
        <v>257</v>
      </c>
      <c r="B261" s="94" t="s">
        <v>2167</v>
      </c>
      <c r="C261" s="94" t="s">
        <v>2115</v>
      </c>
      <c r="D261" s="94">
        <v>1.55</v>
      </c>
      <c r="E261" s="20">
        <v>75</v>
      </c>
      <c r="F261" s="45">
        <f t="shared" ref="F261:F324" si="4">D261*E261</f>
        <v>116.25</v>
      </c>
      <c r="G261" s="121"/>
    </row>
    <row r="262" s="3" customFormat="1" ht="22" customHeight="1" spans="1:7">
      <c r="A262" s="94">
        <v>258</v>
      </c>
      <c r="B262" s="94" t="s">
        <v>2168</v>
      </c>
      <c r="C262" s="94" t="s">
        <v>2115</v>
      </c>
      <c r="D262" s="94">
        <v>2.02</v>
      </c>
      <c r="E262" s="20">
        <v>75</v>
      </c>
      <c r="F262" s="45">
        <f t="shared" si="4"/>
        <v>151.5</v>
      </c>
      <c r="G262" s="121"/>
    </row>
    <row r="263" s="3" customFormat="1" ht="22" customHeight="1" spans="1:7">
      <c r="A263" s="94">
        <v>259</v>
      </c>
      <c r="B263" s="94" t="s">
        <v>2169</v>
      </c>
      <c r="C263" s="94" t="s">
        <v>2115</v>
      </c>
      <c r="D263" s="94">
        <v>4.89</v>
      </c>
      <c r="E263" s="20">
        <v>75</v>
      </c>
      <c r="F263" s="45">
        <f t="shared" si="4"/>
        <v>366.75</v>
      </c>
      <c r="G263" s="121"/>
    </row>
    <row r="264" s="3" customFormat="1" ht="22" customHeight="1" spans="1:7">
      <c r="A264" s="94">
        <v>260</v>
      </c>
      <c r="B264" s="94" t="s">
        <v>2170</v>
      </c>
      <c r="C264" s="94" t="s">
        <v>2115</v>
      </c>
      <c r="D264" s="94">
        <v>4.6</v>
      </c>
      <c r="E264" s="20">
        <v>75</v>
      </c>
      <c r="F264" s="45">
        <f t="shared" si="4"/>
        <v>345</v>
      </c>
      <c r="G264" s="121"/>
    </row>
    <row r="265" s="3" customFormat="1" ht="22" customHeight="1" spans="1:7">
      <c r="A265" s="94">
        <v>261</v>
      </c>
      <c r="B265" s="94" t="s">
        <v>2171</v>
      </c>
      <c r="C265" s="94" t="s">
        <v>2115</v>
      </c>
      <c r="D265" s="94">
        <v>8.48</v>
      </c>
      <c r="E265" s="20">
        <v>75</v>
      </c>
      <c r="F265" s="45">
        <f t="shared" si="4"/>
        <v>636</v>
      </c>
      <c r="G265" s="121"/>
    </row>
    <row r="266" s="3" customFormat="1" ht="22" customHeight="1" spans="1:7">
      <c r="A266" s="94">
        <v>262</v>
      </c>
      <c r="B266" s="94" t="s">
        <v>2172</v>
      </c>
      <c r="C266" s="94" t="s">
        <v>2173</v>
      </c>
      <c r="D266" s="94">
        <v>12.13</v>
      </c>
      <c r="E266" s="20">
        <v>75</v>
      </c>
      <c r="F266" s="45">
        <f t="shared" si="4"/>
        <v>909.75</v>
      </c>
      <c r="G266" s="121"/>
    </row>
    <row r="267" s="3" customFormat="1" ht="22" customHeight="1" spans="1:7">
      <c r="A267" s="94">
        <v>263</v>
      </c>
      <c r="B267" s="94" t="s">
        <v>2174</v>
      </c>
      <c r="C267" s="94" t="s">
        <v>2173</v>
      </c>
      <c r="D267" s="94">
        <v>22.79</v>
      </c>
      <c r="E267" s="20">
        <v>75</v>
      </c>
      <c r="F267" s="45">
        <f t="shared" si="4"/>
        <v>1709.25</v>
      </c>
      <c r="G267" s="121"/>
    </row>
    <row r="268" s="3" customFormat="1" ht="22" customHeight="1" spans="1:7">
      <c r="A268" s="94">
        <v>264</v>
      </c>
      <c r="B268" s="94" t="s">
        <v>2175</v>
      </c>
      <c r="C268" s="94" t="s">
        <v>2173</v>
      </c>
      <c r="D268" s="94">
        <v>13.72</v>
      </c>
      <c r="E268" s="20">
        <v>75</v>
      </c>
      <c r="F268" s="45">
        <f t="shared" si="4"/>
        <v>1029</v>
      </c>
      <c r="G268" s="121"/>
    </row>
    <row r="269" s="3" customFormat="1" ht="22" customHeight="1" spans="1:7">
      <c r="A269" s="94">
        <v>265</v>
      </c>
      <c r="B269" s="94" t="s">
        <v>2176</v>
      </c>
      <c r="C269" s="94" t="s">
        <v>2173</v>
      </c>
      <c r="D269" s="94">
        <v>7.4</v>
      </c>
      <c r="E269" s="20">
        <v>75</v>
      </c>
      <c r="F269" s="45">
        <f t="shared" si="4"/>
        <v>555</v>
      </c>
      <c r="G269" s="121"/>
    </row>
    <row r="270" s="3" customFormat="1" ht="22" customHeight="1" spans="1:7">
      <c r="A270" s="94">
        <v>266</v>
      </c>
      <c r="B270" s="94" t="s">
        <v>2177</v>
      </c>
      <c r="C270" s="94" t="s">
        <v>2173</v>
      </c>
      <c r="D270" s="94">
        <v>18.33</v>
      </c>
      <c r="E270" s="20">
        <v>75</v>
      </c>
      <c r="F270" s="45">
        <f t="shared" si="4"/>
        <v>1374.75</v>
      </c>
      <c r="G270" s="121"/>
    </row>
    <row r="271" s="3" customFormat="1" ht="22" customHeight="1" spans="1:7">
      <c r="A271" s="94">
        <v>267</v>
      </c>
      <c r="B271" s="94" t="s">
        <v>2178</v>
      </c>
      <c r="C271" s="94" t="s">
        <v>2173</v>
      </c>
      <c r="D271" s="94">
        <v>13.58</v>
      </c>
      <c r="E271" s="20">
        <v>75</v>
      </c>
      <c r="F271" s="45">
        <f t="shared" si="4"/>
        <v>1018.5</v>
      </c>
      <c r="G271" s="121"/>
    </row>
    <row r="272" s="3" customFormat="1" ht="22" customHeight="1" spans="1:7">
      <c r="A272" s="94">
        <v>268</v>
      </c>
      <c r="B272" s="94" t="s">
        <v>2179</v>
      </c>
      <c r="C272" s="94" t="s">
        <v>2173</v>
      </c>
      <c r="D272" s="94">
        <v>8.73</v>
      </c>
      <c r="E272" s="20">
        <v>75</v>
      </c>
      <c r="F272" s="45">
        <f t="shared" si="4"/>
        <v>654.75</v>
      </c>
      <c r="G272" s="121"/>
    </row>
    <row r="273" s="3" customFormat="1" ht="22" customHeight="1" spans="1:7">
      <c r="A273" s="94">
        <v>269</v>
      </c>
      <c r="B273" s="94" t="s">
        <v>2180</v>
      </c>
      <c r="C273" s="94" t="s">
        <v>2173</v>
      </c>
      <c r="D273" s="94">
        <v>13.18</v>
      </c>
      <c r="E273" s="20">
        <v>75</v>
      </c>
      <c r="F273" s="45">
        <f t="shared" si="4"/>
        <v>988.5</v>
      </c>
      <c r="G273" s="121"/>
    </row>
    <row r="274" s="3" customFormat="1" ht="22" customHeight="1" spans="1:7">
      <c r="A274" s="94">
        <v>270</v>
      </c>
      <c r="B274" s="94" t="s">
        <v>2181</v>
      </c>
      <c r="C274" s="94" t="s">
        <v>2173</v>
      </c>
      <c r="D274" s="94">
        <v>10.33</v>
      </c>
      <c r="E274" s="20">
        <v>75</v>
      </c>
      <c r="F274" s="45">
        <f t="shared" si="4"/>
        <v>774.75</v>
      </c>
      <c r="G274" s="121"/>
    </row>
    <row r="275" s="3" customFormat="1" ht="22" customHeight="1" spans="1:7">
      <c r="A275" s="94">
        <v>271</v>
      </c>
      <c r="B275" s="94" t="s">
        <v>2182</v>
      </c>
      <c r="C275" s="94" t="s">
        <v>2173</v>
      </c>
      <c r="D275" s="94">
        <v>1.53</v>
      </c>
      <c r="E275" s="20">
        <v>75</v>
      </c>
      <c r="F275" s="45">
        <f t="shared" si="4"/>
        <v>114.75</v>
      </c>
      <c r="G275" s="121"/>
    </row>
    <row r="276" s="3" customFormat="1" ht="22" customHeight="1" spans="1:7">
      <c r="A276" s="94">
        <v>272</v>
      </c>
      <c r="B276" s="94" t="s">
        <v>2183</v>
      </c>
      <c r="C276" s="94" t="s">
        <v>2173</v>
      </c>
      <c r="D276" s="94">
        <v>15.7</v>
      </c>
      <c r="E276" s="20">
        <v>75</v>
      </c>
      <c r="F276" s="45">
        <f t="shared" si="4"/>
        <v>1177.5</v>
      </c>
      <c r="G276" s="121"/>
    </row>
    <row r="277" s="3" customFormat="1" ht="22" customHeight="1" spans="1:7">
      <c r="A277" s="94">
        <v>273</v>
      </c>
      <c r="B277" s="94" t="s">
        <v>2184</v>
      </c>
      <c r="C277" s="94" t="s">
        <v>2173</v>
      </c>
      <c r="D277" s="94">
        <v>13.3</v>
      </c>
      <c r="E277" s="20">
        <v>75</v>
      </c>
      <c r="F277" s="45">
        <f t="shared" si="4"/>
        <v>997.5</v>
      </c>
      <c r="G277" s="121"/>
    </row>
    <row r="278" s="3" customFormat="1" ht="22" customHeight="1" spans="1:7">
      <c r="A278" s="94">
        <v>274</v>
      </c>
      <c r="B278" s="94" t="s">
        <v>2185</v>
      </c>
      <c r="C278" s="94" t="s">
        <v>2173</v>
      </c>
      <c r="D278" s="94">
        <v>7.47</v>
      </c>
      <c r="E278" s="20">
        <v>75</v>
      </c>
      <c r="F278" s="45">
        <f t="shared" si="4"/>
        <v>560.25</v>
      </c>
      <c r="G278" s="121"/>
    </row>
    <row r="279" s="3" customFormat="1" ht="22" customHeight="1" spans="1:7">
      <c r="A279" s="94">
        <v>275</v>
      </c>
      <c r="B279" s="94" t="s">
        <v>2119</v>
      </c>
      <c r="C279" s="94" t="s">
        <v>2173</v>
      </c>
      <c r="D279" s="94">
        <v>8.59</v>
      </c>
      <c r="E279" s="20">
        <v>75</v>
      </c>
      <c r="F279" s="45">
        <f t="shared" si="4"/>
        <v>644.25</v>
      </c>
      <c r="G279" s="121"/>
    </row>
    <row r="280" s="3" customFormat="1" ht="22" customHeight="1" spans="1:7">
      <c r="A280" s="94">
        <v>276</v>
      </c>
      <c r="B280" s="94" t="s">
        <v>2186</v>
      </c>
      <c r="C280" s="94" t="s">
        <v>2173</v>
      </c>
      <c r="D280" s="94">
        <v>11.66</v>
      </c>
      <c r="E280" s="20">
        <v>75</v>
      </c>
      <c r="F280" s="45">
        <f t="shared" si="4"/>
        <v>874.5</v>
      </c>
      <c r="G280" s="121"/>
    </row>
    <row r="281" s="3" customFormat="1" ht="22" customHeight="1" spans="1:7">
      <c r="A281" s="94">
        <v>277</v>
      </c>
      <c r="B281" s="94" t="s">
        <v>2187</v>
      </c>
      <c r="C281" s="94" t="s">
        <v>2173</v>
      </c>
      <c r="D281" s="94">
        <v>20.84</v>
      </c>
      <c r="E281" s="20">
        <v>75</v>
      </c>
      <c r="F281" s="45">
        <f t="shared" si="4"/>
        <v>1563</v>
      </c>
      <c r="G281" s="121"/>
    </row>
    <row r="282" s="3" customFormat="1" ht="22" customHeight="1" spans="1:7">
      <c r="A282" s="94">
        <v>278</v>
      </c>
      <c r="B282" s="94" t="s">
        <v>2188</v>
      </c>
      <c r="C282" s="94" t="s">
        <v>2173</v>
      </c>
      <c r="D282" s="94">
        <v>9.21</v>
      </c>
      <c r="E282" s="20">
        <v>75</v>
      </c>
      <c r="F282" s="45">
        <f t="shared" si="4"/>
        <v>690.75</v>
      </c>
      <c r="G282" s="121"/>
    </row>
    <row r="283" s="3" customFormat="1" ht="22" customHeight="1" spans="1:7">
      <c r="A283" s="94">
        <v>279</v>
      </c>
      <c r="B283" s="94" t="s">
        <v>2189</v>
      </c>
      <c r="C283" s="94" t="s">
        <v>2173</v>
      </c>
      <c r="D283" s="94">
        <v>13.84</v>
      </c>
      <c r="E283" s="20">
        <v>75</v>
      </c>
      <c r="F283" s="45">
        <f t="shared" si="4"/>
        <v>1038</v>
      </c>
      <c r="G283" s="121"/>
    </row>
    <row r="284" s="3" customFormat="1" ht="22" customHeight="1" spans="1:7">
      <c r="A284" s="94">
        <v>280</v>
      </c>
      <c r="B284" s="94" t="s">
        <v>2190</v>
      </c>
      <c r="C284" s="94" t="s">
        <v>2173</v>
      </c>
      <c r="D284" s="94">
        <v>19.21</v>
      </c>
      <c r="E284" s="20">
        <v>75</v>
      </c>
      <c r="F284" s="45">
        <f t="shared" si="4"/>
        <v>1440.75</v>
      </c>
      <c r="G284" s="121"/>
    </row>
    <row r="285" s="3" customFormat="1" ht="22" customHeight="1" spans="1:7">
      <c r="A285" s="94">
        <v>281</v>
      </c>
      <c r="B285" s="94" t="s">
        <v>2191</v>
      </c>
      <c r="C285" s="94" t="s">
        <v>2173</v>
      </c>
      <c r="D285" s="94">
        <v>2.09</v>
      </c>
      <c r="E285" s="20">
        <v>75</v>
      </c>
      <c r="F285" s="45">
        <f t="shared" si="4"/>
        <v>156.75</v>
      </c>
      <c r="G285" s="121"/>
    </row>
    <row r="286" s="3" customFormat="1" ht="22" customHeight="1" spans="1:7">
      <c r="A286" s="94">
        <v>282</v>
      </c>
      <c r="B286" s="94" t="s">
        <v>2192</v>
      </c>
      <c r="C286" s="94" t="s">
        <v>2173</v>
      </c>
      <c r="D286" s="94">
        <v>13.63</v>
      </c>
      <c r="E286" s="20">
        <v>75</v>
      </c>
      <c r="F286" s="45">
        <f t="shared" si="4"/>
        <v>1022.25</v>
      </c>
      <c r="G286" s="121"/>
    </row>
    <row r="287" s="3" customFormat="1" ht="22" customHeight="1" spans="1:7">
      <c r="A287" s="94">
        <v>283</v>
      </c>
      <c r="B287" s="94" t="s">
        <v>2193</v>
      </c>
      <c r="C287" s="94" t="s">
        <v>2173</v>
      </c>
      <c r="D287" s="94">
        <v>7.42</v>
      </c>
      <c r="E287" s="20">
        <v>75</v>
      </c>
      <c r="F287" s="45">
        <f t="shared" si="4"/>
        <v>556.5</v>
      </c>
      <c r="G287" s="121"/>
    </row>
    <row r="288" s="3" customFormat="1" ht="22" customHeight="1" spans="1:7">
      <c r="A288" s="94">
        <v>284</v>
      </c>
      <c r="B288" s="94" t="s">
        <v>2194</v>
      </c>
      <c r="C288" s="94" t="s">
        <v>2173</v>
      </c>
      <c r="D288" s="94">
        <v>13.88</v>
      </c>
      <c r="E288" s="20">
        <v>75</v>
      </c>
      <c r="F288" s="45">
        <f t="shared" si="4"/>
        <v>1041</v>
      </c>
      <c r="G288" s="121"/>
    </row>
    <row r="289" s="3" customFormat="1" ht="22" customHeight="1" spans="1:7">
      <c r="A289" s="94">
        <v>285</v>
      </c>
      <c r="B289" s="94" t="s">
        <v>2195</v>
      </c>
      <c r="C289" s="94" t="s">
        <v>2173</v>
      </c>
      <c r="D289" s="94">
        <v>3.19</v>
      </c>
      <c r="E289" s="20">
        <v>75</v>
      </c>
      <c r="F289" s="45">
        <f t="shared" si="4"/>
        <v>239.25</v>
      </c>
      <c r="G289" s="121"/>
    </row>
    <row r="290" s="3" customFormat="1" ht="22" customHeight="1" spans="1:7">
      <c r="A290" s="94">
        <v>286</v>
      </c>
      <c r="B290" s="94" t="s">
        <v>2196</v>
      </c>
      <c r="C290" s="94" t="s">
        <v>2173</v>
      </c>
      <c r="D290" s="94">
        <v>5.46</v>
      </c>
      <c r="E290" s="20">
        <v>75</v>
      </c>
      <c r="F290" s="45">
        <f t="shared" si="4"/>
        <v>409.5</v>
      </c>
      <c r="G290" s="121"/>
    </row>
    <row r="291" s="3" customFormat="1" ht="22" customHeight="1" spans="1:7">
      <c r="A291" s="94">
        <v>287</v>
      </c>
      <c r="B291" s="94" t="s">
        <v>2197</v>
      </c>
      <c r="C291" s="94" t="s">
        <v>2173</v>
      </c>
      <c r="D291" s="94">
        <v>10.02</v>
      </c>
      <c r="E291" s="20">
        <v>75</v>
      </c>
      <c r="F291" s="45">
        <f t="shared" si="4"/>
        <v>751.5</v>
      </c>
      <c r="G291" s="121"/>
    </row>
    <row r="292" s="3" customFormat="1" ht="22" customHeight="1" spans="1:7">
      <c r="A292" s="94">
        <v>288</v>
      </c>
      <c r="B292" s="94" t="s">
        <v>2198</v>
      </c>
      <c r="C292" s="94" t="s">
        <v>2173</v>
      </c>
      <c r="D292" s="94">
        <v>13.17</v>
      </c>
      <c r="E292" s="20">
        <v>75</v>
      </c>
      <c r="F292" s="45">
        <f t="shared" si="4"/>
        <v>987.75</v>
      </c>
      <c r="G292" s="121"/>
    </row>
    <row r="293" s="3" customFormat="1" ht="22" customHeight="1" spans="1:7">
      <c r="A293" s="94">
        <v>289</v>
      </c>
      <c r="B293" s="94" t="s">
        <v>2199</v>
      </c>
      <c r="C293" s="94" t="s">
        <v>2173</v>
      </c>
      <c r="D293" s="94">
        <v>10.32</v>
      </c>
      <c r="E293" s="20">
        <v>75</v>
      </c>
      <c r="F293" s="45">
        <f t="shared" si="4"/>
        <v>774</v>
      </c>
      <c r="G293" s="121"/>
    </row>
    <row r="294" s="3" customFormat="1" ht="22" customHeight="1" spans="1:7">
      <c r="A294" s="94">
        <v>290</v>
      </c>
      <c r="B294" s="94" t="s">
        <v>2200</v>
      </c>
      <c r="C294" s="94" t="s">
        <v>2173</v>
      </c>
      <c r="D294" s="94">
        <v>4.17</v>
      </c>
      <c r="E294" s="20">
        <v>75</v>
      </c>
      <c r="F294" s="45">
        <f t="shared" si="4"/>
        <v>312.75</v>
      </c>
      <c r="G294" s="121"/>
    </row>
    <row r="295" s="3" customFormat="1" ht="22" customHeight="1" spans="1:7">
      <c r="A295" s="94">
        <v>291</v>
      </c>
      <c r="B295" s="94" t="s">
        <v>2201</v>
      </c>
      <c r="C295" s="94" t="s">
        <v>2173</v>
      </c>
      <c r="D295" s="94">
        <v>9.3</v>
      </c>
      <c r="E295" s="20">
        <v>75</v>
      </c>
      <c r="F295" s="45">
        <f t="shared" si="4"/>
        <v>697.5</v>
      </c>
      <c r="G295" s="121"/>
    </row>
    <row r="296" s="3" customFormat="1" ht="22" customHeight="1" spans="1:7">
      <c r="A296" s="94">
        <v>292</v>
      </c>
      <c r="B296" s="94" t="s">
        <v>2202</v>
      </c>
      <c r="C296" s="94" t="s">
        <v>2173</v>
      </c>
      <c r="D296" s="94">
        <v>16.04</v>
      </c>
      <c r="E296" s="20">
        <v>75</v>
      </c>
      <c r="F296" s="45">
        <f t="shared" si="4"/>
        <v>1203</v>
      </c>
      <c r="G296" s="121"/>
    </row>
    <row r="297" s="3" customFormat="1" ht="22" customHeight="1" spans="1:7">
      <c r="A297" s="94">
        <v>293</v>
      </c>
      <c r="B297" s="94" t="s">
        <v>2203</v>
      </c>
      <c r="C297" s="94" t="s">
        <v>2173</v>
      </c>
      <c r="D297" s="94">
        <v>19.81</v>
      </c>
      <c r="E297" s="20">
        <v>75</v>
      </c>
      <c r="F297" s="45">
        <f t="shared" si="4"/>
        <v>1485.75</v>
      </c>
      <c r="G297" s="121"/>
    </row>
    <row r="298" s="3" customFormat="1" ht="22" customHeight="1" spans="1:7">
      <c r="A298" s="94">
        <v>294</v>
      </c>
      <c r="B298" s="94" t="s">
        <v>2204</v>
      </c>
      <c r="C298" s="94" t="s">
        <v>2173</v>
      </c>
      <c r="D298" s="94">
        <v>10.17</v>
      </c>
      <c r="E298" s="20">
        <v>75</v>
      </c>
      <c r="F298" s="45">
        <f t="shared" si="4"/>
        <v>762.75</v>
      </c>
      <c r="G298" s="121"/>
    </row>
    <row r="299" s="3" customFormat="1" ht="22" customHeight="1" spans="1:7">
      <c r="A299" s="94">
        <v>295</v>
      </c>
      <c r="B299" s="94" t="s">
        <v>2205</v>
      </c>
      <c r="C299" s="94" t="s">
        <v>2173</v>
      </c>
      <c r="D299" s="94">
        <v>8.34</v>
      </c>
      <c r="E299" s="20">
        <v>75</v>
      </c>
      <c r="F299" s="45">
        <f t="shared" si="4"/>
        <v>625.5</v>
      </c>
      <c r="G299" s="121"/>
    </row>
    <row r="300" s="3" customFormat="1" ht="22" customHeight="1" spans="1:7">
      <c r="A300" s="94">
        <v>296</v>
      </c>
      <c r="B300" s="94" t="s">
        <v>2206</v>
      </c>
      <c r="C300" s="94" t="s">
        <v>2173</v>
      </c>
      <c r="D300" s="94">
        <v>2.45</v>
      </c>
      <c r="E300" s="20">
        <v>75</v>
      </c>
      <c r="F300" s="45">
        <f t="shared" si="4"/>
        <v>183.75</v>
      </c>
      <c r="G300" s="121"/>
    </row>
    <row r="301" s="3" customFormat="1" ht="22" customHeight="1" spans="1:7">
      <c r="A301" s="94">
        <v>297</v>
      </c>
      <c r="B301" s="94" t="s">
        <v>2207</v>
      </c>
      <c r="C301" s="94" t="s">
        <v>2173</v>
      </c>
      <c r="D301" s="94">
        <v>6.31</v>
      </c>
      <c r="E301" s="20">
        <v>75</v>
      </c>
      <c r="F301" s="45">
        <f t="shared" si="4"/>
        <v>473.25</v>
      </c>
      <c r="G301" s="121"/>
    </row>
    <row r="302" s="3" customFormat="1" ht="22" customHeight="1" spans="1:7">
      <c r="A302" s="94">
        <v>298</v>
      </c>
      <c r="B302" s="94" t="s">
        <v>2208</v>
      </c>
      <c r="C302" s="94" t="s">
        <v>2173</v>
      </c>
      <c r="D302" s="94">
        <v>12.34</v>
      </c>
      <c r="E302" s="20">
        <v>75</v>
      </c>
      <c r="F302" s="45">
        <f t="shared" si="4"/>
        <v>925.5</v>
      </c>
      <c r="G302" s="121"/>
    </row>
    <row r="303" s="3" customFormat="1" ht="22" customHeight="1" spans="1:7">
      <c r="A303" s="94">
        <v>299</v>
      </c>
      <c r="B303" s="94" t="s">
        <v>2209</v>
      </c>
      <c r="C303" s="94" t="s">
        <v>2173</v>
      </c>
      <c r="D303" s="94">
        <v>14.21</v>
      </c>
      <c r="E303" s="20">
        <v>75</v>
      </c>
      <c r="F303" s="45">
        <f t="shared" si="4"/>
        <v>1065.75</v>
      </c>
      <c r="G303" s="121"/>
    </row>
    <row r="304" s="3" customFormat="1" ht="22" customHeight="1" spans="1:7">
      <c r="A304" s="94">
        <v>300</v>
      </c>
      <c r="B304" s="94" t="s">
        <v>2210</v>
      </c>
      <c r="C304" s="94" t="s">
        <v>2173</v>
      </c>
      <c r="D304" s="94">
        <v>16.7</v>
      </c>
      <c r="E304" s="20">
        <v>75</v>
      </c>
      <c r="F304" s="45">
        <f t="shared" si="4"/>
        <v>1252.5</v>
      </c>
      <c r="G304" s="121"/>
    </row>
    <row r="305" s="3" customFormat="1" ht="22" customHeight="1" spans="1:7">
      <c r="A305" s="94">
        <v>301</v>
      </c>
      <c r="B305" s="94" t="s">
        <v>2211</v>
      </c>
      <c r="C305" s="94" t="s">
        <v>2173</v>
      </c>
      <c r="D305" s="94">
        <v>17.38</v>
      </c>
      <c r="E305" s="20">
        <v>75</v>
      </c>
      <c r="F305" s="45">
        <f t="shared" si="4"/>
        <v>1303.5</v>
      </c>
      <c r="G305" s="121"/>
    </row>
    <row r="306" s="3" customFormat="1" ht="22" customHeight="1" spans="1:7">
      <c r="A306" s="94">
        <v>302</v>
      </c>
      <c r="B306" s="94" t="s">
        <v>2212</v>
      </c>
      <c r="C306" s="94" t="s">
        <v>2173</v>
      </c>
      <c r="D306" s="94">
        <v>11.58</v>
      </c>
      <c r="E306" s="20">
        <v>75</v>
      </c>
      <c r="F306" s="45">
        <f t="shared" si="4"/>
        <v>868.5</v>
      </c>
      <c r="G306" s="121"/>
    </row>
    <row r="307" s="3" customFormat="1" ht="22" customHeight="1" spans="1:7">
      <c r="A307" s="94">
        <v>303</v>
      </c>
      <c r="B307" s="94" t="s">
        <v>2213</v>
      </c>
      <c r="C307" s="94" t="s">
        <v>2173</v>
      </c>
      <c r="D307" s="94">
        <v>10.38</v>
      </c>
      <c r="E307" s="20">
        <v>75</v>
      </c>
      <c r="F307" s="45">
        <f t="shared" si="4"/>
        <v>778.5</v>
      </c>
      <c r="G307" s="121"/>
    </row>
    <row r="308" s="3" customFormat="1" ht="22" customHeight="1" spans="1:7">
      <c r="A308" s="94">
        <v>304</v>
      </c>
      <c r="B308" s="94" t="s">
        <v>2214</v>
      </c>
      <c r="C308" s="94" t="s">
        <v>2173</v>
      </c>
      <c r="D308" s="94">
        <v>11.05</v>
      </c>
      <c r="E308" s="20">
        <v>75</v>
      </c>
      <c r="F308" s="45">
        <f t="shared" si="4"/>
        <v>828.75</v>
      </c>
      <c r="G308" s="121"/>
    </row>
    <row r="309" s="3" customFormat="1" ht="22" customHeight="1" spans="1:7">
      <c r="A309" s="94">
        <v>305</v>
      </c>
      <c r="B309" s="94" t="s">
        <v>2215</v>
      </c>
      <c r="C309" s="94" t="s">
        <v>2173</v>
      </c>
      <c r="D309" s="94">
        <v>8.3</v>
      </c>
      <c r="E309" s="20">
        <v>75</v>
      </c>
      <c r="F309" s="45">
        <f t="shared" si="4"/>
        <v>622.5</v>
      </c>
      <c r="G309" s="121"/>
    </row>
    <row r="310" s="3" customFormat="1" ht="22" customHeight="1" spans="1:7">
      <c r="A310" s="94">
        <v>306</v>
      </c>
      <c r="B310" s="94" t="s">
        <v>2216</v>
      </c>
      <c r="C310" s="94" t="s">
        <v>2173</v>
      </c>
      <c r="D310" s="94">
        <v>9.44</v>
      </c>
      <c r="E310" s="20">
        <v>75</v>
      </c>
      <c r="F310" s="45">
        <f t="shared" si="4"/>
        <v>708</v>
      </c>
      <c r="G310" s="121"/>
    </row>
    <row r="311" s="3" customFormat="1" ht="22" customHeight="1" spans="1:7">
      <c r="A311" s="94">
        <v>307</v>
      </c>
      <c r="B311" s="94" t="s">
        <v>2217</v>
      </c>
      <c r="C311" s="94" t="s">
        <v>2173</v>
      </c>
      <c r="D311" s="94">
        <v>16.83</v>
      </c>
      <c r="E311" s="20">
        <v>75</v>
      </c>
      <c r="F311" s="45">
        <f t="shared" si="4"/>
        <v>1262.25</v>
      </c>
      <c r="G311" s="121"/>
    </row>
    <row r="312" s="3" customFormat="1" ht="22" customHeight="1" spans="1:7">
      <c r="A312" s="94">
        <v>308</v>
      </c>
      <c r="B312" s="94" t="s">
        <v>2218</v>
      </c>
      <c r="C312" s="94" t="s">
        <v>2173</v>
      </c>
      <c r="D312" s="94">
        <v>8.38</v>
      </c>
      <c r="E312" s="20">
        <v>75</v>
      </c>
      <c r="F312" s="45">
        <f t="shared" si="4"/>
        <v>628.5</v>
      </c>
      <c r="G312" s="121"/>
    </row>
    <row r="313" s="3" customFormat="1" ht="22" customHeight="1" spans="1:7">
      <c r="A313" s="94">
        <v>309</v>
      </c>
      <c r="B313" s="94" t="s">
        <v>2219</v>
      </c>
      <c r="C313" s="94" t="s">
        <v>2220</v>
      </c>
      <c r="D313" s="94">
        <v>7.56</v>
      </c>
      <c r="E313" s="20">
        <v>75</v>
      </c>
      <c r="F313" s="45">
        <f t="shared" si="4"/>
        <v>567</v>
      </c>
      <c r="G313" s="121"/>
    </row>
    <row r="314" s="3" customFormat="1" ht="22" customHeight="1" spans="1:7">
      <c r="A314" s="94">
        <v>310</v>
      </c>
      <c r="B314" s="94" t="s">
        <v>2221</v>
      </c>
      <c r="C314" s="94" t="s">
        <v>2220</v>
      </c>
      <c r="D314" s="94">
        <v>9.67</v>
      </c>
      <c r="E314" s="20">
        <v>75</v>
      </c>
      <c r="F314" s="45">
        <f t="shared" si="4"/>
        <v>725.25</v>
      </c>
      <c r="G314" s="121"/>
    </row>
    <row r="315" s="3" customFormat="1" ht="22" customHeight="1" spans="1:7">
      <c r="A315" s="94">
        <v>311</v>
      </c>
      <c r="B315" s="94" t="s">
        <v>2222</v>
      </c>
      <c r="C315" s="94" t="s">
        <v>2220</v>
      </c>
      <c r="D315" s="94">
        <v>10.19</v>
      </c>
      <c r="E315" s="20">
        <v>75</v>
      </c>
      <c r="F315" s="45">
        <f t="shared" si="4"/>
        <v>764.25</v>
      </c>
      <c r="G315" s="121"/>
    </row>
    <row r="316" s="3" customFormat="1" ht="22" customHeight="1" spans="1:7">
      <c r="A316" s="94">
        <v>312</v>
      </c>
      <c r="B316" s="94" t="s">
        <v>2223</v>
      </c>
      <c r="C316" s="94" t="s">
        <v>2220</v>
      </c>
      <c r="D316" s="94">
        <v>14.15</v>
      </c>
      <c r="E316" s="20">
        <v>75</v>
      </c>
      <c r="F316" s="45">
        <f t="shared" si="4"/>
        <v>1061.25</v>
      </c>
      <c r="G316" s="121"/>
    </row>
    <row r="317" s="3" customFormat="1" ht="22" customHeight="1" spans="1:7">
      <c r="A317" s="94">
        <v>313</v>
      </c>
      <c r="B317" s="94" t="s">
        <v>2224</v>
      </c>
      <c r="C317" s="94" t="s">
        <v>2220</v>
      </c>
      <c r="D317" s="94">
        <v>9.71</v>
      </c>
      <c r="E317" s="20">
        <v>75</v>
      </c>
      <c r="F317" s="45">
        <f t="shared" si="4"/>
        <v>728.25</v>
      </c>
      <c r="G317" s="121"/>
    </row>
    <row r="318" s="3" customFormat="1" ht="22" customHeight="1" spans="1:7">
      <c r="A318" s="94">
        <v>314</v>
      </c>
      <c r="B318" s="94" t="s">
        <v>2225</v>
      </c>
      <c r="C318" s="94" t="s">
        <v>2220</v>
      </c>
      <c r="D318" s="94">
        <v>15.61</v>
      </c>
      <c r="E318" s="20">
        <v>75</v>
      </c>
      <c r="F318" s="45">
        <f t="shared" si="4"/>
        <v>1170.75</v>
      </c>
      <c r="G318" s="121"/>
    </row>
    <row r="319" s="3" customFormat="1" ht="22" customHeight="1" spans="1:7">
      <c r="A319" s="94">
        <v>315</v>
      </c>
      <c r="B319" s="94" t="s">
        <v>2226</v>
      </c>
      <c r="C319" s="94" t="s">
        <v>2220</v>
      </c>
      <c r="D319" s="94">
        <v>7.32</v>
      </c>
      <c r="E319" s="20">
        <v>75</v>
      </c>
      <c r="F319" s="45">
        <f t="shared" si="4"/>
        <v>549</v>
      </c>
      <c r="G319" s="121"/>
    </row>
    <row r="320" s="3" customFormat="1" ht="22" customHeight="1" spans="1:7">
      <c r="A320" s="94">
        <v>316</v>
      </c>
      <c r="B320" s="94" t="s">
        <v>2227</v>
      </c>
      <c r="C320" s="94" t="s">
        <v>2220</v>
      </c>
      <c r="D320" s="94">
        <v>3.17</v>
      </c>
      <c r="E320" s="20">
        <v>75</v>
      </c>
      <c r="F320" s="45">
        <f t="shared" si="4"/>
        <v>237.75</v>
      </c>
      <c r="G320" s="121"/>
    </row>
    <row r="321" s="3" customFormat="1" ht="22" customHeight="1" spans="1:7">
      <c r="A321" s="94">
        <v>317</v>
      </c>
      <c r="B321" s="94" t="s">
        <v>2228</v>
      </c>
      <c r="C321" s="94" t="s">
        <v>2220</v>
      </c>
      <c r="D321" s="94">
        <v>11.18</v>
      </c>
      <c r="E321" s="20">
        <v>75</v>
      </c>
      <c r="F321" s="45">
        <f t="shared" si="4"/>
        <v>838.5</v>
      </c>
      <c r="G321" s="121"/>
    </row>
    <row r="322" s="3" customFormat="1" ht="22" customHeight="1" spans="1:7">
      <c r="A322" s="94">
        <v>318</v>
      </c>
      <c r="B322" s="94" t="s">
        <v>2229</v>
      </c>
      <c r="C322" s="94" t="s">
        <v>2220</v>
      </c>
      <c r="D322" s="94">
        <v>6.62</v>
      </c>
      <c r="E322" s="20">
        <v>75</v>
      </c>
      <c r="F322" s="45">
        <f t="shared" si="4"/>
        <v>496.5</v>
      </c>
      <c r="G322" s="121"/>
    </row>
    <row r="323" s="3" customFormat="1" ht="22" customHeight="1" spans="1:7">
      <c r="A323" s="94">
        <v>319</v>
      </c>
      <c r="B323" s="94" t="s">
        <v>2230</v>
      </c>
      <c r="C323" s="94" t="s">
        <v>2220</v>
      </c>
      <c r="D323" s="94">
        <v>17.71</v>
      </c>
      <c r="E323" s="20">
        <v>75</v>
      </c>
      <c r="F323" s="45">
        <f t="shared" si="4"/>
        <v>1328.25</v>
      </c>
      <c r="G323" s="121"/>
    </row>
    <row r="324" s="3" customFormat="1" ht="22" customHeight="1" spans="1:7">
      <c r="A324" s="94">
        <v>320</v>
      </c>
      <c r="B324" s="94" t="s">
        <v>2231</v>
      </c>
      <c r="C324" s="94" t="s">
        <v>2220</v>
      </c>
      <c r="D324" s="94">
        <v>13.96</v>
      </c>
      <c r="E324" s="20">
        <v>75</v>
      </c>
      <c r="F324" s="45">
        <f t="shared" si="4"/>
        <v>1047</v>
      </c>
      <c r="G324" s="121"/>
    </row>
    <row r="325" s="3" customFormat="1" ht="22" customHeight="1" spans="1:7">
      <c r="A325" s="94">
        <v>321</v>
      </c>
      <c r="B325" s="94" t="s">
        <v>2232</v>
      </c>
      <c r="C325" s="94" t="s">
        <v>2220</v>
      </c>
      <c r="D325" s="94">
        <v>16.55</v>
      </c>
      <c r="E325" s="20">
        <v>75</v>
      </c>
      <c r="F325" s="45">
        <f t="shared" ref="F325:F361" si="5">D325*E325</f>
        <v>1241.25</v>
      </c>
      <c r="G325" s="121"/>
    </row>
    <row r="326" s="3" customFormat="1" ht="22" customHeight="1" spans="1:7">
      <c r="A326" s="94">
        <v>322</v>
      </c>
      <c r="B326" s="94" t="s">
        <v>2233</v>
      </c>
      <c r="C326" s="94" t="s">
        <v>2220</v>
      </c>
      <c r="D326" s="94">
        <v>28.67</v>
      </c>
      <c r="E326" s="20">
        <v>75</v>
      </c>
      <c r="F326" s="45">
        <f t="shared" si="5"/>
        <v>2150.25</v>
      </c>
      <c r="G326" s="121"/>
    </row>
    <row r="327" s="3" customFormat="1" ht="22" customHeight="1" spans="1:7">
      <c r="A327" s="94">
        <v>323</v>
      </c>
      <c r="B327" s="94" t="s">
        <v>2234</v>
      </c>
      <c r="C327" s="94" t="s">
        <v>2220</v>
      </c>
      <c r="D327" s="94">
        <v>18.74</v>
      </c>
      <c r="E327" s="20">
        <v>75</v>
      </c>
      <c r="F327" s="45">
        <f t="shared" si="5"/>
        <v>1405.5</v>
      </c>
      <c r="G327" s="121"/>
    </row>
    <row r="328" s="3" customFormat="1" ht="22" customHeight="1" spans="1:7">
      <c r="A328" s="94">
        <v>324</v>
      </c>
      <c r="B328" s="94" t="s">
        <v>2235</v>
      </c>
      <c r="C328" s="94" t="s">
        <v>2220</v>
      </c>
      <c r="D328" s="94">
        <v>4.23</v>
      </c>
      <c r="E328" s="20">
        <v>75</v>
      </c>
      <c r="F328" s="45">
        <f t="shared" si="5"/>
        <v>317.25</v>
      </c>
      <c r="G328" s="121"/>
    </row>
    <row r="329" s="3" customFormat="1" ht="22" customHeight="1" spans="1:7">
      <c r="A329" s="94">
        <v>325</v>
      </c>
      <c r="B329" s="94" t="s">
        <v>2236</v>
      </c>
      <c r="C329" s="94" t="s">
        <v>2220</v>
      </c>
      <c r="D329" s="94">
        <v>13.75</v>
      </c>
      <c r="E329" s="20">
        <v>75</v>
      </c>
      <c r="F329" s="45">
        <f t="shared" si="5"/>
        <v>1031.25</v>
      </c>
      <c r="G329" s="121"/>
    </row>
    <row r="330" s="3" customFormat="1" ht="22" customHeight="1" spans="1:7">
      <c r="A330" s="94">
        <v>326</v>
      </c>
      <c r="B330" s="94" t="s">
        <v>2237</v>
      </c>
      <c r="C330" s="94" t="s">
        <v>2220</v>
      </c>
      <c r="D330" s="94">
        <v>15.65</v>
      </c>
      <c r="E330" s="20">
        <v>75</v>
      </c>
      <c r="F330" s="45">
        <f t="shared" si="5"/>
        <v>1173.75</v>
      </c>
      <c r="G330" s="121"/>
    </row>
    <row r="331" s="3" customFormat="1" ht="22" customHeight="1" spans="1:9">
      <c r="A331" s="94">
        <v>327</v>
      </c>
      <c r="B331" s="94" t="s">
        <v>2238</v>
      </c>
      <c r="C331" s="94" t="s">
        <v>2220</v>
      </c>
      <c r="D331" s="94">
        <v>13.8</v>
      </c>
      <c r="E331" s="20">
        <v>75</v>
      </c>
      <c r="F331" s="45">
        <f t="shared" si="5"/>
        <v>1035</v>
      </c>
      <c r="G331" s="80" t="s">
        <v>2239</v>
      </c>
      <c r="H331" s="123"/>
      <c r="I331" s="123"/>
    </row>
    <row r="332" s="3" customFormat="1" ht="22" customHeight="1" spans="1:7">
      <c r="A332" s="94">
        <v>328</v>
      </c>
      <c r="B332" s="94" t="s">
        <v>2240</v>
      </c>
      <c r="C332" s="94" t="s">
        <v>2220</v>
      </c>
      <c r="D332" s="94">
        <v>17.43</v>
      </c>
      <c r="E332" s="20">
        <v>75</v>
      </c>
      <c r="F332" s="45">
        <f t="shared" si="5"/>
        <v>1307.25</v>
      </c>
      <c r="G332" s="121"/>
    </row>
    <row r="333" s="3" customFormat="1" ht="22" customHeight="1" spans="1:7">
      <c r="A333" s="94">
        <v>329</v>
      </c>
      <c r="B333" s="94" t="s">
        <v>2241</v>
      </c>
      <c r="C333" s="94" t="s">
        <v>2220</v>
      </c>
      <c r="D333" s="94">
        <v>13.21</v>
      </c>
      <c r="E333" s="20">
        <v>75</v>
      </c>
      <c r="F333" s="45">
        <f t="shared" si="5"/>
        <v>990.75</v>
      </c>
      <c r="G333" s="121"/>
    </row>
    <row r="334" s="3" customFormat="1" ht="22" customHeight="1" spans="1:7">
      <c r="A334" s="94">
        <v>330</v>
      </c>
      <c r="B334" s="94" t="s">
        <v>2242</v>
      </c>
      <c r="C334" s="94" t="s">
        <v>2220</v>
      </c>
      <c r="D334" s="94">
        <v>15.09</v>
      </c>
      <c r="E334" s="20">
        <v>75</v>
      </c>
      <c r="F334" s="45">
        <f t="shared" si="5"/>
        <v>1131.75</v>
      </c>
      <c r="G334" s="121"/>
    </row>
    <row r="335" s="3" customFormat="1" ht="22" customHeight="1" spans="1:7">
      <c r="A335" s="94">
        <v>331</v>
      </c>
      <c r="B335" s="94" t="s">
        <v>2243</v>
      </c>
      <c r="C335" s="94" t="s">
        <v>2220</v>
      </c>
      <c r="D335" s="94">
        <v>16.28</v>
      </c>
      <c r="E335" s="20">
        <v>75</v>
      </c>
      <c r="F335" s="45">
        <f t="shared" si="5"/>
        <v>1221</v>
      </c>
      <c r="G335" s="121"/>
    </row>
    <row r="336" s="3" customFormat="1" ht="22" customHeight="1" spans="1:7">
      <c r="A336" s="94">
        <v>332</v>
      </c>
      <c r="B336" s="94" t="s">
        <v>2244</v>
      </c>
      <c r="C336" s="94" t="s">
        <v>2220</v>
      </c>
      <c r="D336" s="94">
        <v>9.56</v>
      </c>
      <c r="E336" s="20">
        <v>75</v>
      </c>
      <c r="F336" s="45">
        <f t="shared" si="5"/>
        <v>717</v>
      </c>
      <c r="G336" s="121"/>
    </row>
    <row r="337" s="3" customFormat="1" ht="22" customHeight="1" spans="1:7">
      <c r="A337" s="94">
        <v>333</v>
      </c>
      <c r="B337" s="94" t="s">
        <v>2245</v>
      </c>
      <c r="C337" s="94" t="s">
        <v>2220</v>
      </c>
      <c r="D337" s="94">
        <v>13.63</v>
      </c>
      <c r="E337" s="20">
        <v>75</v>
      </c>
      <c r="F337" s="45">
        <f t="shared" si="5"/>
        <v>1022.25</v>
      </c>
      <c r="G337" s="121"/>
    </row>
    <row r="338" s="3" customFormat="1" ht="22" customHeight="1" spans="1:7">
      <c r="A338" s="94">
        <v>334</v>
      </c>
      <c r="B338" s="94" t="s">
        <v>2246</v>
      </c>
      <c r="C338" s="94" t="s">
        <v>2220</v>
      </c>
      <c r="D338" s="94">
        <v>25.8</v>
      </c>
      <c r="E338" s="20">
        <v>75</v>
      </c>
      <c r="F338" s="45">
        <f t="shared" si="5"/>
        <v>1935</v>
      </c>
      <c r="G338" s="121"/>
    </row>
    <row r="339" s="3" customFormat="1" ht="22" customHeight="1" spans="1:7">
      <c r="A339" s="94">
        <v>335</v>
      </c>
      <c r="B339" s="94" t="s">
        <v>2247</v>
      </c>
      <c r="C339" s="94" t="s">
        <v>2220</v>
      </c>
      <c r="D339" s="94">
        <v>27.11</v>
      </c>
      <c r="E339" s="20">
        <v>75</v>
      </c>
      <c r="F339" s="45">
        <f t="shared" si="5"/>
        <v>2033.25</v>
      </c>
      <c r="G339" s="121"/>
    </row>
    <row r="340" s="3" customFormat="1" ht="22" customHeight="1" spans="1:7">
      <c r="A340" s="94">
        <v>336</v>
      </c>
      <c r="B340" s="94" t="s">
        <v>2248</v>
      </c>
      <c r="C340" s="94" t="s">
        <v>2220</v>
      </c>
      <c r="D340" s="94">
        <v>6.69</v>
      </c>
      <c r="E340" s="20">
        <v>75</v>
      </c>
      <c r="F340" s="45">
        <f t="shared" si="5"/>
        <v>501.75</v>
      </c>
      <c r="G340" s="121"/>
    </row>
    <row r="341" s="3" customFormat="1" ht="22" customHeight="1" spans="1:7">
      <c r="A341" s="94">
        <v>337</v>
      </c>
      <c r="B341" s="94" t="s">
        <v>2249</v>
      </c>
      <c r="C341" s="94" t="s">
        <v>2220</v>
      </c>
      <c r="D341" s="94">
        <v>11.02</v>
      </c>
      <c r="E341" s="20">
        <v>75</v>
      </c>
      <c r="F341" s="45">
        <f t="shared" si="5"/>
        <v>826.5</v>
      </c>
      <c r="G341" s="121"/>
    </row>
    <row r="342" s="3" customFormat="1" ht="22" customHeight="1" spans="1:7">
      <c r="A342" s="94">
        <v>338</v>
      </c>
      <c r="B342" s="94" t="s">
        <v>2250</v>
      </c>
      <c r="C342" s="94" t="s">
        <v>2220</v>
      </c>
      <c r="D342" s="94">
        <v>14.49</v>
      </c>
      <c r="E342" s="20">
        <v>75</v>
      </c>
      <c r="F342" s="45">
        <f t="shared" si="5"/>
        <v>1086.75</v>
      </c>
      <c r="G342" s="121"/>
    </row>
    <row r="343" s="3" customFormat="1" ht="22" customHeight="1" spans="1:7">
      <c r="A343" s="94">
        <v>339</v>
      </c>
      <c r="B343" s="94" t="s">
        <v>2251</v>
      </c>
      <c r="C343" s="94" t="s">
        <v>2220</v>
      </c>
      <c r="D343" s="94">
        <v>9.34</v>
      </c>
      <c r="E343" s="20">
        <v>75</v>
      </c>
      <c r="F343" s="45">
        <f t="shared" si="5"/>
        <v>700.5</v>
      </c>
      <c r="G343" s="121"/>
    </row>
    <row r="344" s="3" customFormat="1" ht="22" customHeight="1" spans="1:7">
      <c r="A344" s="94">
        <v>340</v>
      </c>
      <c r="B344" s="94" t="s">
        <v>2118</v>
      </c>
      <c r="C344" s="94" t="s">
        <v>2220</v>
      </c>
      <c r="D344" s="94">
        <v>6.07</v>
      </c>
      <c r="E344" s="20">
        <v>75</v>
      </c>
      <c r="F344" s="45">
        <f t="shared" si="5"/>
        <v>455.25</v>
      </c>
      <c r="G344" s="121"/>
    </row>
    <row r="345" s="3" customFormat="1" ht="22" customHeight="1" spans="1:7">
      <c r="A345" s="94">
        <v>341</v>
      </c>
      <c r="B345" s="94" t="s">
        <v>2252</v>
      </c>
      <c r="C345" s="94" t="s">
        <v>2220</v>
      </c>
      <c r="D345" s="94">
        <v>10.52</v>
      </c>
      <c r="E345" s="20">
        <v>75</v>
      </c>
      <c r="F345" s="45">
        <f t="shared" si="5"/>
        <v>789</v>
      </c>
      <c r="G345" s="121"/>
    </row>
    <row r="346" s="3" customFormat="1" ht="22" customHeight="1" spans="1:7">
      <c r="A346" s="94">
        <v>342</v>
      </c>
      <c r="B346" s="94" t="s">
        <v>2253</v>
      </c>
      <c r="C346" s="94" t="s">
        <v>2220</v>
      </c>
      <c r="D346" s="94">
        <v>16.59</v>
      </c>
      <c r="E346" s="20">
        <v>75</v>
      </c>
      <c r="F346" s="45">
        <f t="shared" si="5"/>
        <v>1244.25</v>
      </c>
      <c r="G346" s="121"/>
    </row>
    <row r="347" s="3" customFormat="1" ht="22" customHeight="1" spans="1:7">
      <c r="A347" s="94">
        <v>343</v>
      </c>
      <c r="B347" s="94" t="s">
        <v>2254</v>
      </c>
      <c r="C347" s="94" t="s">
        <v>2220</v>
      </c>
      <c r="D347" s="94">
        <v>10.14</v>
      </c>
      <c r="E347" s="20">
        <v>75</v>
      </c>
      <c r="F347" s="45">
        <f t="shared" si="5"/>
        <v>760.5</v>
      </c>
      <c r="G347" s="121"/>
    </row>
    <row r="348" s="3" customFormat="1" ht="22" customHeight="1" spans="1:7">
      <c r="A348" s="94">
        <v>344</v>
      </c>
      <c r="B348" s="94" t="s">
        <v>2255</v>
      </c>
      <c r="C348" s="94" t="s">
        <v>2220</v>
      </c>
      <c r="D348" s="94">
        <v>8.74</v>
      </c>
      <c r="E348" s="20">
        <v>75</v>
      </c>
      <c r="F348" s="45">
        <f t="shared" si="5"/>
        <v>655.5</v>
      </c>
      <c r="G348" s="121"/>
    </row>
    <row r="349" s="3" customFormat="1" ht="22" customHeight="1" spans="1:7">
      <c r="A349" s="94">
        <v>345</v>
      </c>
      <c r="B349" s="94" t="s">
        <v>2256</v>
      </c>
      <c r="C349" s="94" t="s">
        <v>2220</v>
      </c>
      <c r="D349" s="94">
        <v>8.27</v>
      </c>
      <c r="E349" s="20">
        <v>75</v>
      </c>
      <c r="F349" s="45">
        <f t="shared" si="5"/>
        <v>620.25</v>
      </c>
      <c r="G349" s="121"/>
    </row>
    <row r="350" s="3" customFormat="1" ht="22" customHeight="1" spans="1:7">
      <c r="A350" s="94">
        <v>346</v>
      </c>
      <c r="B350" s="94" t="s">
        <v>2257</v>
      </c>
      <c r="C350" s="94" t="s">
        <v>2220</v>
      </c>
      <c r="D350" s="94">
        <v>4.45</v>
      </c>
      <c r="E350" s="20">
        <v>75</v>
      </c>
      <c r="F350" s="45">
        <f t="shared" si="5"/>
        <v>333.75</v>
      </c>
      <c r="G350" s="121"/>
    </row>
    <row r="351" s="3" customFormat="1" ht="22" customHeight="1" spans="1:7">
      <c r="A351" s="94">
        <v>347</v>
      </c>
      <c r="B351" s="94" t="s">
        <v>2258</v>
      </c>
      <c r="C351" s="94" t="s">
        <v>2220</v>
      </c>
      <c r="D351" s="94">
        <v>12.46</v>
      </c>
      <c r="E351" s="20">
        <v>75</v>
      </c>
      <c r="F351" s="45">
        <f t="shared" si="5"/>
        <v>934.5</v>
      </c>
      <c r="G351" s="121"/>
    </row>
    <row r="352" s="3" customFormat="1" ht="22" customHeight="1" spans="1:7">
      <c r="A352" s="94">
        <v>348</v>
      </c>
      <c r="B352" s="94" t="s">
        <v>2259</v>
      </c>
      <c r="C352" s="94" t="s">
        <v>2220</v>
      </c>
      <c r="D352" s="94">
        <v>7.92</v>
      </c>
      <c r="E352" s="20">
        <v>75</v>
      </c>
      <c r="F352" s="45">
        <f t="shared" si="5"/>
        <v>594</v>
      </c>
      <c r="G352" s="121"/>
    </row>
    <row r="353" s="3" customFormat="1" ht="22" customHeight="1" spans="1:7">
      <c r="A353" s="94">
        <v>349</v>
      </c>
      <c r="B353" s="94" t="s">
        <v>2260</v>
      </c>
      <c r="C353" s="94" t="s">
        <v>2220</v>
      </c>
      <c r="D353" s="94">
        <v>6.69</v>
      </c>
      <c r="E353" s="20">
        <v>75</v>
      </c>
      <c r="F353" s="45">
        <f t="shared" si="5"/>
        <v>501.75</v>
      </c>
      <c r="G353" s="121"/>
    </row>
    <row r="354" s="3" customFormat="1" ht="22" customHeight="1" spans="1:7">
      <c r="A354" s="94">
        <v>350</v>
      </c>
      <c r="B354" s="94" t="s">
        <v>2261</v>
      </c>
      <c r="C354" s="94" t="s">
        <v>2220</v>
      </c>
      <c r="D354" s="94">
        <v>12.33</v>
      </c>
      <c r="E354" s="20">
        <v>75</v>
      </c>
      <c r="F354" s="45">
        <f t="shared" si="5"/>
        <v>924.75</v>
      </c>
      <c r="G354" s="121"/>
    </row>
    <row r="355" s="3" customFormat="1" ht="22" customHeight="1" spans="1:7">
      <c r="A355" s="94">
        <v>351</v>
      </c>
      <c r="B355" s="94" t="s">
        <v>2262</v>
      </c>
      <c r="C355" s="94" t="s">
        <v>2220</v>
      </c>
      <c r="D355" s="94">
        <v>8.71</v>
      </c>
      <c r="E355" s="20">
        <v>75</v>
      </c>
      <c r="F355" s="45">
        <f t="shared" si="5"/>
        <v>653.25</v>
      </c>
      <c r="G355" s="121"/>
    </row>
    <row r="356" s="3" customFormat="1" ht="22" customHeight="1" spans="1:7">
      <c r="A356" s="94">
        <v>352</v>
      </c>
      <c r="B356" s="94" t="s">
        <v>2263</v>
      </c>
      <c r="C356" s="94" t="s">
        <v>2220</v>
      </c>
      <c r="D356" s="94">
        <v>10.54</v>
      </c>
      <c r="E356" s="20">
        <v>75</v>
      </c>
      <c r="F356" s="45">
        <f t="shared" si="5"/>
        <v>790.5</v>
      </c>
      <c r="G356" s="121"/>
    </row>
    <row r="357" s="3" customFormat="1" ht="22" customHeight="1" spans="1:7">
      <c r="A357" s="94">
        <v>353</v>
      </c>
      <c r="B357" s="94" t="s">
        <v>2264</v>
      </c>
      <c r="C357" s="94" t="s">
        <v>2220</v>
      </c>
      <c r="D357" s="94">
        <v>5.39</v>
      </c>
      <c r="E357" s="20">
        <v>75</v>
      </c>
      <c r="F357" s="45">
        <f t="shared" si="5"/>
        <v>404.25</v>
      </c>
      <c r="G357" s="121"/>
    </row>
    <row r="358" s="3" customFormat="1" ht="22" customHeight="1" spans="1:7">
      <c r="A358" s="94">
        <v>354</v>
      </c>
      <c r="B358" s="94" t="s">
        <v>2265</v>
      </c>
      <c r="C358" s="94" t="s">
        <v>2220</v>
      </c>
      <c r="D358" s="94">
        <v>20.91</v>
      </c>
      <c r="E358" s="20">
        <v>75</v>
      </c>
      <c r="F358" s="45">
        <f t="shared" si="5"/>
        <v>1568.25</v>
      </c>
      <c r="G358" s="121"/>
    </row>
    <row r="359" s="3" customFormat="1" ht="22" customHeight="1" spans="1:7">
      <c r="A359" s="94">
        <v>355</v>
      </c>
      <c r="B359" s="94" t="s">
        <v>2266</v>
      </c>
      <c r="C359" s="94" t="s">
        <v>2220</v>
      </c>
      <c r="D359" s="94">
        <v>4.61</v>
      </c>
      <c r="E359" s="20">
        <v>75</v>
      </c>
      <c r="F359" s="45">
        <f t="shared" si="5"/>
        <v>345.75</v>
      </c>
      <c r="G359" s="121"/>
    </row>
    <row r="360" s="3" customFormat="1" ht="22" customHeight="1" spans="1:7">
      <c r="A360" s="94">
        <v>356</v>
      </c>
      <c r="B360" s="94" t="s">
        <v>2267</v>
      </c>
      <c r="C360" s="94" t="s">
        <v>2220</v>
      </c>
      <c r="D360" s="94">
        <v>3.9</v>
      </c>
      <c r="E360" s="20">
        <v>75</v>
      </c>
      <c r="F360" s="45">
        <f t="shared" si="5"/>
        <v>292.5</v>
      </c>
      <c r="G360" s="121"/>
    </row>
    <row r="361" s="3" customFormat="1" ht="22" customHeight="1" spans="1:7">
      <c r="A361" s="94">
        <v>357</v>
      </c>
      <c r="B361" s="94" t="s">
        <v>2268</v>
      </c>
      <c r="C361" s="94" t="s">
        <v>2220</v>
      </c>
      <c r="D361" s="94">
        <v>19.69</v>
      </c>
      <c r="E361" s="20">
        <v>75</v>
      </c>
      <c r="F361" s="45">
        <f t="shared" si="5"/>
        <v>1476.75</v>
      </c>
      <c r="G361" s="121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8"/>
  <sheetViews>
    <sheetView workbookViewId="0">
      <selection activeCell="C4" sqref="C4"/>
    </sheetView>
  </sheetViews>
  <sheetFormatPr defaultColWidth="9" defaultRowHeight="13.5" outlineLevelCol="6"/>
  <cols>
    <col min="1" max="1" width="14" style="61" customWidth="1"/>
    <col min="2" max="3" width="15.625" style="68" customWidth="1"/>
    <col min="4" max="5" width="15.625" style="61" customWidth="1"/>
    <col min="6" max="6" width="15.625" style="105" customWidth="1"/>
    <col min="7" max="7" width="17" style="68" customWidth="1"/>
    <col min="8" max="16384" width="9" style="68"/>
  </cols>
  <sheetData>
    <row r="1" s="103" customFormat="1" ht="39" customHeight="1" spans="1:7">
      <c r="A1" s="106" t="s">
        <v>2269</v>
      </c>
      <c r="B1" s="106"/>
      <c r="C1" s="106"/>
      <c r="D1" s="106"/>
      <c r="E1" s="106"/>
      <c r="F1" s="107"/>
      <c r="G1" s="106"/>
    </row>
    <row r="2" s="104" customFormat="1" ht="19.5" customHeight="1" spans="1:7">
      <c r="A2" s="108" t="s">
        <v>2270</v>
      </c>
      <c r="B2" s="109"/>
      <c r="C2" s="109"/>
      <c r="D2" s="110"/>
      <c r="E2" s="110"/>
      <c r="F2" s="111"/>
      <c r="G2" s="109"/>
    </row>
    <row r="3" s="104" customFormat="1" ht="36" customHeight="1" spans="1:7">
      <c r="A3" s="94" t="s">
        <v>2</v>
      </c>
      <c r="B3" s="98" t="s">
        <v>3</v>
      </c>
      <c r="C3" s="98" t="s">
        <v>4</v>
      </c>
      <c r="D3" s="94" t="s">
        <v>2271</v>
      </c>
      <c r="E3" s="94" t="s">
        <v>2272</v>
      </c>
      <c r="F3" s="96" t="s">
        <v>7</v>
      </c>
      <c r="G3" s="98" t="s">
        <v>8</v>
      </c>
    </row>
    <row r="4" s="104" customFormat="1" ht="20.1" customHeight="1" spans="1:7">
      <c r="A4" s="112" t="s">
        <v>9</v>
      </c>
      <c r="B4" s="113"/>
      <c r="C4" s="113"/>
      <c r="D4" s="99">
        <f>SUM(D5:D467)</f>
        <v>4870.71</v>
      </c>
      <c r="E4" s="98">
        <v>75</v>
      </c>
      <c r="F4" s="99">
        <f>SUM(F5:F467)</f>
        <v>365303.25</v>
      </c>
      <c r="G4" s="114"/>
    </row>
    <row r="5" s="104" customFormat="1" ht="25" customHeight="1" spans="1:7">
      <c r="A5" s="98">
        <v>1</v>
      </c>
      <c r="B5" s="19" t="s">
        <v>2273</v>
      </c>
      <c r="C5" s="57" t="s">
        <v>2274</v>
      </c>
      <c r="D5" s="19">
        <v>11.62</v>
      </c>
      <c r="E5" s="98">
        <v>75</v>
      </c>
      <c r="F5" s="99">
        <f t="shared" ref="F5:F68" si="0">D5*E5</f>
        <v>871.5</v>
      </c>
      <c r="G5" s="114"/>
    </row>
    <row r="6" s="104" customFormat="1" ht="25" customHeight="1" spans="1:7">
      <c r="A6" s="98">
        <v>2</v>
      </c>
      <c r="B6" s="19" t="s">
        <v>2275</v>
      </c>
      <c r="C6" s="57" t="s">
        <v>2274</v>
      </c>
      <c r="D6" s="19">
        <v>7.13</v>
      </c>
      <c r="E6" s="98">
        <v>75</v>
      </c>
      <c r="F6" s="99">
        <f t="shared" si="0"/>
        <v>534.75</v>
      </c>
      <c r="G6" s="114"/>
    </row>
    <row r="7" s="104" customFormat="1" ht="25" customHeight="1" spans="1:7">
      <c r="A7" s="98">
        <v>3</v>
      </c>
      <c r="B7" s="19" t="s">
        <v>2276</v>
      </c>
      <c r="C7" s="57" t="s">
        <v>2274</v>
      </c>
      <c r="D7" s="19">
        <v>8.89</v>
      </c>
      <c r="E7" s="98">
        <v>75</v>
      </c>
      <c r="F7" s="99">
        <f t="shared" si="0"/>
        <v>666.75</v>
      </c>
      <c r="G7" s="114"/>
    </row>
    <row r="8" s="104" customFormat="1" ht="25" customHeight="1" spans="1:7">
      <c r="A8" s="98">
        <v>4</v>
      </c>
      <c r="B8" s="19" t="s">
        <v>1294</v>
      </c>
      <c r="C8" s="57" t="s">
        <v>2274</v>
      </c>
      <c r="D8" s="57">
        <v>1.98</v>
      </c>
      <c r="E8" s="98">
        <v>75</v>
      </c>
      <c r="F8" s="99">
        <f t="shared" si="0"/>
        <v>148.5</v>
      </c>
      <c r="G8" s="114"/>
    </row>
    <row r="9" s="104" customFormat="1" ht="25" customHeight="1" spans="1:7">
      <c r="A9" s="98">
        <v>5</v>
      </c>
      <c r="B9" s="19" t="s">
        <v>2277</v>
      </c>
      <c r="C9" s="57" t="s">
        <v>2274</v>
      </c>
      <c r="D9" s="57">
        <v>6.84</v>
      </c>
      <c r="E9" s="98">
        <v>75</v>
      </c>
      <c r="F9" s="99">
        <f t="shared" si="0"/>
        <v>513</v>
      </c>
      <c r="G9" s="114"/>
    </row>
    <row r="10" s="104" customFormat="1" ht="25" customHeight="1" spans="1:7">
      <c r="A10" s="98">
        <v>6</v>
      </c>
      <c r="B10" s="19" t="s">
        <v>2278</v>
      </c>
      <c r="C10" s="57" t="s">
        <v>2274</v>
      </c>
      <c r="D10" s="57">
        <v>5.33</v>
      </c>
      <c r="E10" s="98">
        <v>75</v>
      </c>
      <c r="F10" s="99">
        <f t="shared" si="0"/>
        <v>399.75</v>
      </c>
      <c r="G10" s="114"/>
    </row>
    <row r="11" s="104" customFormat="1" ht="25" customHeight="1" spans="1:7">
      <c r="A11" s="98">
        <v>7</v>
      </c>
      <c r="B11" s="19" t="s">
        <v>2279</v>
      </c>
      <c r="C11" s="57" t="s">
        <v>2274</v>
      </c>
      <c r="D11" s="57">
        <v>3.61</v>
      </c>
      <c r="E11" s="98">
        <v>75</v>
      </c>
      <c r="F11" s="99">
        <f t="shared" si="0"/>
        <v>270.75</v>
      </c>
      <c r="G11" s="114"/>
    </row>
    <row r="12" s="104" customFormat="1" ht="25" customHeight="1" spans="1:7">
      <c r="A12" s="98">
        <v>8</v>
      </c>
      <c r="B12" s="19" t="s">
        <v>2280</v>
      </c>
      <c r="C12" s="57" t="s">
        <v>2274</v>
      </c>
      <c r="D12" s="57">
        <v>4.06</v>
      </c>
      <c r="E12" s="98">
        <v>75</v>
      </c>
      <c r="F12" s="99">
        <f t="shared" si="0"/>
        <v>304.5</v>
      </c>
      <c r="G12" s="114"/>
    </row>
    <row r="13" s="104" customFormat="1" ht="25" customHeight="1" spans="1:7">
      <c r="A13" s="98">
        <v>9</v>
      </c>
      <c r="B13" s="19" t="s">
        <v>2281</v>
      </c>
      <c r="C13" s="57" t="s">
        <v>2274</v>
      </c>
      <c r="D13" s="57">
        <v>6.7</v>
      </c>
      <c r="E13" s="98">
        <v>75</v>
      </c>
      <c r="F13" s="99">
        <f t="shared" si="0"/>
        <v>502.5</v>
      </c>
      <c r="G13" s="114"/>
    </row>
    <row r="14" s="104" customFormat="1" ht="25" customHeight="1" spans="1:7">
      <c r="A14" s="98">
        <v>10</v>
      </c>
      <c r="B14" s="19" t="s">
        <v>2282</v>
      </c>
      <c r="C14" s="57" t="s">
        <v>2274</v>
      </c>
      <c r="D14" s="57">
        <v>6.15</v>
      </c>
      <c r="E14" s="98">
        <v>75</v>
      </c>
      <c r="F14" s="99">
        <f t="shared" si="0"/>
        <v>461.25</v>
      </c>
      <c r="G14" s="114"/>
    </row>
    <row r="15" s="104" customFormat="1" ht="25" customHeight="1" spans="1:7">
      <c r="A15" s="98">
        <v>11</v>
      </c>
      <c r="B15" s="19" t="s">
        <v>1310</v>
      </c>
      <c r="C15" s="57" t="s">
        <v>2274</v>
      </c>
      <c r="D15" s="57">
        <v>4.17</v>
      </c>
      <c r="E15" s="98">
        <v>75</v>
      </c>
      <c r="F15" s="99">
        <f t="shared" si="0"/>
        <v>312.75</v>
      </c>
      <c r="G15" s="114"/>
    </row>
    <row r="16" s="104" customFormat="1" ht="25" customHeight="1" spans="1:7">
      <c r="A16" s="98">
        <v>12</v>
      </c>
      <c r="B16" s="19" t="s">
        <v>2283</v>
      </c>
      <c r="C16" s="57" t="s">
        <v>2274</v>
      </c>
      <c r="D16" s="57">
        <v>7.29</v>
      </c>
      <c r="E16" s="98">
        <v>75</v>
      </c>
      <c r="F16" s="99">
        <f t="shared" si="0"/>
        <v>546.75</v>
      </c>
      <c r="G16" s="114"/>
    </row>
    <row r="17" s="104" customFormat="1" ht="25" customHeight="1" spans="1:7">
      <c r="A17" s="98">
        <v>13</v>
      </c>
      <c r="B17" s="19" t="s">
        <v>533</v>
      </c>
      <c r="C17" s="57" t="s">
        <v>2274</v>
      </c>
      <c r="D17" s="57">
        <v>20.43</v>
      </c>
      <c r="E17" s="98">
        <v>75</v>
      </c>
      <c r="F17" s="99">
        <f t="shared" si="0"/>
        <v>1532.25</v>
      </c>
      <c r="G17" s="114"/>
    </row>
    <row r="18" s="104" customFormat="1" ht="25" customHeight="1" spans="1:7">
      <c r="A18" s="98">
        <v>14</v>
      </c>
      <c r="B18" s="19" t="s">
        <v>2284</v>
      </c>
      <c r="C18" s="57" t="s">
        <v>2274</v>
      </c>
      <c r="D18" s="57">
        <v>9.22</v>
      </c>
      <c r="E18" s="98">
        <v>75</v>
      </c>
      <c r="F18" s="99">
        <f t="shared" si="0"/>
        <v>691.5</v>
      </c>
      <c r="G18" s="114"/>
    </row>
    <row r="19" s="104" customFormat="1" ht="25" customHeight="1" spans="1:7">
      <c r="A19" s="98">
        <v>15</v>
      </c>
      <c r="B19" s="19" t="s">
        <v>2285</v>
      </c>
      <c r="C19" s="57" t="s">
        <v>2274</v>
      </c>
      <c r="D19" s="57">
        <v>10.69</v>
      </c>
      <c r="E19" s="98">
        <v>75</v>
      </c>
      <c r="F19" s="99">
        <f t="shared" si="0"/>
        <v>801.75</v>
      </c>
      <c r="G19" s="114"/>
    </row>
    <row r="20" s="104" customFormat="1" ht="25" customHeight="1" spans="1:7">
      <c r="A20" s="98">
        <v>16</v>
      </c>
      <c r="B20" s="19" t="s">
        <v>2286</v>
      </c>
      <c r="C20" s="57" t="s">
        <v>2274</v>
      </c>
      <c r="D20" s="57">
        <v>6.02</v>
      </c>
      <c r="E20" s="98">
        <v>75</v>
      </c>
      <c r="F20" s="99">
        <f t="shared" si="0"/>
        <v>451.5</v>
      </c>
      <c r="G20" s="114"/>
    </row>
    <row r="21" s="104" customFormat="1" ht="25" customHeight="1" spans="1:7">
      <c r="A21" s="98">
        <v>17</v>
      </c>
      <c r="B21" s="19" t="s">
        <v>2287</v>
      </c>
      <c r="C21" s="57" t="s">
        <v>2274</v>
      </c>
      <c r="D21" s="57">
        <v>6.9</v>
      </c>
      <c r="E21" s="98">
        <v>75</v>
      </c>
      <c r="F21" s="99">
        <f t="shared" si="0"/>
        <v>517.5</v>
      </c>
      <c r="G21" s="114"/>
    </row>
    <row r="22" s="104" customFormat="1" ht="25" customHeight="1" spans="1:7">
      <c r="A22" s="98">
        <v>18</v>
      </c>
      <c r="B22" s="19" t="s">
        <v>2288</v>
      </c>
      <c r="C22" s="57" t="s">
        <v>2274</v>
      </c>
      <c r="D22" s="57">
        <v>9.44</v>
      </c>
      <c r="E22" s="98">
        <v>75</v>
      </c>
      <c r="F22" s="99">
        <f t="shared" si="0"/>
        <v>708</v>
      </c>
      <c r="G22" s="114"/>
    </row>
    <row r="23" s="104" customFormat="1" ht="25" customHeight="1" spans="1:7">
      <c r="A23" s="98">
        <v>19</v>
      </c>
      <c r="B23" s="19" t="s">
        <v>2289</v>
      </c>
      <c r="C23" s="57" t="s">
        <v>2274</v>
      </c>
      <c r="D23" s="57">
        <v>10.71</v>
      </c>
      <c r="E23" s="98">
        <v>75</v>
      </c>
      <c r="F23" s="99">
        <f t="shared" si="0"/>
        <v>803.25</v>
      </c>
      <c r="G23" s="114"/>
    </row>
    <row r="24" s="104" customFormat="1" ht="25" customHeight="1" spans="1:7">
      <c r="A24" s="98">
        <v>20</v>
      </c>
      <c r="B24" s="19" t="s">
        <v>2290</v>
      </c>
      <c r="C24" s="57" t="s">
        <v>2274</v>
      </c>
      <c r="D24" s="57">
        <v>6.68</v>
      </c>
      <c r="E24" s="98">
        <v>75</v>
      </c>
      <c r="F24" s="99">
        <f t="shared" si="0"/>
        <v>501</v>
      </c>
      <c r="G24" s="114"/>
    </row>
    <row r="25" s="104" customFormat="1" ht="25" customHeight="1" spans="1:7">
      <c r="A25" s="98">
        <v>21</v>
      </c>
      <c r="B25" s="19" t="s">
        <v>2291</v>
      </c>
      <c r="C25" s="57" t="s">
        <v>2274</v>
      </c>
      <c r="D25" s="57">
        <v>10.32</v>
      </c>
      <c r="E25" s="98">
        <v>75</v>
      </c>
      <c r="F25" s="99">
        <f t="shared" si="0"/>
        <v>774</v>
      </c>
      <c r="G25" s="114"/>
    </row>
    <row r="26" s="104" customFormat="1" ht="25" customHeight="1" spans="1:7">
      <c r="A26" s="98">
        <v>22</v>
      </c>
      <c r="B26" s="19" t="s">
        <v>2292</v>
      </c>
      <c r="C26" s="57" t="s">
        <v>2274</v>
      </c>
      <c r="D26" s="57">
        <v>7.99</v>
      </c>
      <c r="E26" s="98">
        <v>75</v>
      </c>
      <c r="F26" s="99">
        <f t="shared" si="0"/>
        <v>599.25</v>
      </c>
      <c r="G26" s="114"/>
    </row>
    <row r="27" s="104" customFormat="1" ht="25" customHeight="1" spans="1:7">
      <c r="A27" s="98">
        <v>23</v>
      </c>
      <c r="B27" s="19" t="s">
        <v>2293</v>
      </c>
      <c r="C27" s="57" t="s">
        <v>2274</v>
      </c>
      <c r="D27" s="57">
        <v>4.04</v>
      </c>
      <c r="E27" s="98">
        <v>75</v>
      </c>
      <c r="F27" s="99">
        <f t="shared" si="0"/>
        <v>303</v>
      </c>
      <c r="G27" s="114"/>
    </row>
    <row r="28" s="104" customFormat="1" ht="25" customHeight="1" spans="1:7">
      <c r="A28" s="98">
        <v>24</v>
      </c>
      <c r="B28" s="19" t="s">
        <v>2294</v>
      </c>
      <c r="C28" s="57" t="s">
        <v>2274</v>
      </c>
      <c r="D28" s="57">
        <v>11.07</v>
      </c>
      <c r="E28" s="98">
        <v>75</v>
      </c>
      <c r="F28" s="99">
        <f t="shared" si="0"/>
        <v>830.25</v>
      </c>
      <c r="G28" s="114"/>
    </row>
    <row r="29" s="104" customFormat="1" ht="25" customHeight="1" spans="1:7">
      <c r="A29" s="98">
        <v>25</v>
      </c>
      <c r="B29" s="19" t="s">
        <v>2295</v>
      </c>
      <c r="C29" s="57" t="s">
        <v>2274</v>
      </c>
      <c r="D29" s="57">
        <v>9.6</v>
      </c>
      <c r="E29" s="98">
        <v>75</v>
      </c>
      <c r="F29" s="99">
        <f t="shared" si="0"/>
        <v>720</v>
      </c>
      <c r="G29" s="114"/>
    </row>
    <row r="30" s="104" customFormat="1" ht="25" customHeight="1" spans="1:7">
      <c r="A30" s="98">
        <v>26</v>
      </c>
      <c r="B30" s="19" t="s">
        <v>2296</v>
      </c>
      <c r="C30" s="57" t="s">
        <v>2274</v>
      </c>
      <c r="D30" s="57">
        <v>8.07</v>
      </c>
      <c r="E30" s="98">
        <v>75</v>
      </c>
      <c r="F30" s="99">
        <f t="shared" si="0"/>
        <v>605.25</v>
      </c>
      <c r="G30" s="114"/>
    </row>
    <row r="31" s="104" customFormat="1" ht="25" customHeight="1" spans="1:7">
      <c r="A31" s="98">
        <v>27</v>
      </c>
      <c r="B31" s="19" t="s">
        <v>2297</v>
      </c>
      <c r="C31" s="57" t="s">
        <v>2274</v>
      </c>
      <c r="D31" s="57">
        <v>17.22</v>
      </c>
      <c r="E31" s="98">
        <v>75</v>
      </c>
      <c r="F31" s="99">
        <f t="shared" si="0"/>
        <v>1291.5</v>
      </c>
      <c r="G31" s="114"/>
    </row>
    <row r="32" s="104" customFormat="1" ht="25" customHeight="1" spans="1:7">
      <c r="A32" s="98">
        <v>28</v>
      </c>
      <c r="B32" s="19" t="s">
        <v>2298</v>
      </c>
      <c r="C32" s="57" t="s">
        <v>2274</v>
      </c>
      <c r="D32" s="57">
        <v>5.18</v>
      </c>
      <c r="E32" s="98">
        <v>75</v>
      </c>
      <c r="F32" s="99">
        <f t="shared" si="0"/>
        <v>388.5</v>
      </c>
      <c r="G32" s="114"/>
    </row>
    <row r="33" s="104" customFormat="1" ht="25" customHeight="1" spans="1:7">
      <c r="A33" s="98">
        <v>29</v>
      </c>
      <c r="B33" s="19" t="s">
        <v>2299</v>
      </c>
      <c r="C33" s="57" t="s">
        <v>2274</v>
      </c>
      <c r="D33" s="57">
        <v>10.91</v>
      </c>
      <c r="E33" s="98">
        <v>75</v>
      </c>
      <c r="F33" s="99">
        <f t="shared" si="0"/>
        <v>818.25</v>
      </c>
      <c r="G33" s="114"/>
    </row>
    <row r="34" s="104" customFormat="1" ht="25" customHeight="1" spans="1:7">
      <c r="A34" s="98">
        <v>30</v>
      </c>
      <c r="B34" s="19" t="s">
        <v>2300</v>
      </c>
      <c r="C34" s="57" t="s">
        <v>2274</v>
      </c>
      <c r="D34" s="57">
        <v>6.4</v>
      </c>
      <c r="E34" s="98">
        <v>75</v>
      </c>
      <c r="F34" s="99">
        <f t="shared" si="0"/>
        <v>480</v>
      </c>
      <c r="G34" s="114"/>
    </row>
    <row r="35" s="104" customFormat="1" ht="25" customHeight="1" spans="1:7">
      <c r="A35" s="98">
        <v>31</v>
      </c>
      <c r="B35" s="19" t="s">
        <v>2301</v>
      </c>
      <c r="C35" s="57" t="s">
        <v>2274</v>
      </c>
      <c r="D35" s="57">
        <v>15.35</v>
      </c>
      <c r="E35" s="98">
        <v>75</v>
      </c>
      <c r="F35" s="99">
        <f t="shared" si="0"/>
        <v>1151.25</v>
      </c>
      <c r="G35" s="114"/>
    </row>
    <row r="36" s="104" customFormat="1" ht="25" customHeight="1" spans="1:7">
      <c r="A36" s="98">
        <v>32</v>
      </c>
      <c r="B36" s="19" t="s">
        <v>2302</v>
      </c>
      <c r="C36" s="57" t="s">
        <v>2274</v>
      </c>
      <c r="D36" s="57">
        <v>7.28</v>
      </c>
      <c r="E36" s="98">
        <v>75</v>
      </c>
      <c r="F36" s="99">
        <f t="shared" si="0"/>
        <v>546</v>
      </c>
      <c r="G36" s="114"/>
    </row>
    <row r="37" s="104" customFormat="1" ht="25" customHeight="1" spans="1:7">
      <c r="A37" s="98">
        <v>33</v>
      </c>
      <c r="B37" s="19" t="s">
        <v>2303</v>
      </c>
      <c r="C37" s="57" t="s">
        <v>2274</v>
      </c>
      <c r="D37" s="57">
        <v>6.31</v>
      </c>
      <c r="E37" s="98">
        <v>75</v>
      </c>
      <c r="F37" s="99">
        <f t="shared" si="0"/>
        <v>473.25</v>
      </c>
      <c r="G37" s="114"/>
    </row>
    <row r="38" s="104" customFormat="1" ht="25" customHeight="1" spans="1:7">
      <c r="A38" s="98">
        <v>34</v>
      </c>
      <c r="B38" s="19" t="s">
        <v>2304</v>
      </c>
      <c r="C38" s="57" t="s">
        <v>2274</v>
      </c>
      <c r="D38" s="57">
        <v>6.58</v>
      </c>
      <c r="E38" s="98">
        <v>75</v>
      </c>
      <c r="F38" s="99">
        <f t="shared" si="0"/>
        <v>493.5</v>
      </c>
      <c r="G38" s="114"/>
    </row>
    <row r="39" s="104" customFormat="1" ht="25" customHeight="1" spans="1:7">
      <c r="A39" s="98">
        <v>35</v>
      </c>
      <c r="B39" s="19" t="s">
        <v>2305</v>
      </c>
      <c r="C39" s="57" t="s">
        <v>2274</v>
      </c>
      <c r="D39" s="57">
        <v>16.02</v>
      </c>
      <c r="E39" s="98">
        <v>75</v>
      </c>
      <c r="F39" s="99">
        <f t="shared" si="0"/>
        <v>1201.5</v>
      </c>
      <c r="G39" s="114"/>
    </row>
    <row r="40" s="104" customFormat="1" ht="25" customHeight="1" spans="1:7">
      <c r="A40" s="98">
        <v>36</v>
      </c>
      <c r="B40" s="19" t="s">
        <v>2306</v>
      </c>
      <c r="C40" s="57" t="s">
        <v>2274</v>
      </c>
      <c r="D40" s="57">
        <v>9.73</v>
      </c>
      <c r="E40" s="98">
        <v>75</v>
      </c>
      <c r="F40" s="99">
        <f t="shared" si="0"/>
        <v>729.75</v>
      </c>
      <c r="G40" s="114"/>
    </row>
    <row r="41" s="104" customFormat="1" ht="25" customHeight="1" spans="1:7">
      <c r="A41" s="98">
        <v>37</v>
      </c>
      <c r="B41" s="19" t="s">
        <v>1199</v>
      </c>
      <c r="C41" s="57" t="s">
        <v>2274</v>
      </c>
      <c r="D41" s="57">
        <v>11.08</v>
      </c>
      <c r="E41" s="98">
        <v>75</v>
      </c>
      <c r="F41" s="99">
        <f t="shared" si="0"/>
        <v>831</v>
      </c>
      <c r="G41" s="114"/>
    </row>
    <row r="42" s="104" customFormat="1" ht="25" customHeight="1" spans="1:7">
      <c r="A42" s="98">
        <v>38</v>
      </c>
      <c r="B42" s="19" t="s">
        <v>2307</v>
      </c>
      <c r="C42" s="57" t="s">
        <v>2274</v>
      </c>
      <c r="D42" s="57">
        <v>8.94</v>
      </c>
      <c r="E42" s="98">
        <v>75</v>
      </c>
      <c r="F42" s="99">
        <f t="shared" si="0"/>
        <v>670.5</v>
      </c>
      <c r="G42" s="114"/>
    </row>
    <row r="43" s="104" customFormat="1" ht="25" customHeight="1" spans="1:7">
      <c r="A43" s="98">
        <v>39</v>
      </c>
      <c r="B43" s="19" t="s">
        <v>2308</v>
      </c>
      <c r="C43" s="57" t="s">
        <v>2274</v>
      </c>
      <c r="D43" s="57">
        <v>14.37</v>
      </c>
      <c r="E43" s="98">
        <v>75</v>
      </c>
      <c r="F43" s="99">
        <f t="shared" si="0"/>
        <v>1077.75</v>
      </c>
      <c r="G43" s="114"/>
    </row>
    <row r="44" s="104" customFormat="1" ht="25" customHeight="1" spans="1:7">
      <c r="A44" s="98">
        <v>40</v>
      </c>
      <c r="B44" s="19" t="s">
        <v>2309</v>
      </c>
      <c r="C44" s="57" t="s">
        <v>2274</v>
      </c>
      <c r="D44" s="57">
        <v>14.71</v>
      </c>
      <c r="E44" s="98">
        <v>75</v>
      </c>
      <c r="F44" s="99">
        <f t="shared" si="0"/>
        <v>1103.25</v>
      </c>
      <c r="G44" s="114"/>
    </row>
    <row r="45" s="104" customFormat="1" ht="25" customHeight="1" spans="1:7">
      <c r="A45" s="98">
        <v>41</v>
      </c>
      <c r="B45" s="19" t="s">
        <v>1066</v>
      </c>
      <c r="C45" s="57" t="s">
        <v>2274</v>
      </c>
      <c r="D45" s="57">
        <v>2.07</v>
      </c>
      <c r="E45" s="98">
        <v>75</v>
      </c>
      <c r="F45" s="99">
        <f t="shared" si="0"/>
        <v>155.25</v>
      </c>
      <c r="G45" s="114"/>
    </row>
    <row r="46" s="104" customFormat="1" ht="25" customHeight="1" spans="1:7">
      <c r="A46" s="98">
        <v>42</v>
      </c>
      <c r="B46" s="19" t="s">
        <v>2310</v>
      </c>
      <c r="C46" s="57" t="s">
        <v>2274</v>
      </c>
      <c r="D46" s="57">
        <v>11.29</v>
      </c>
      <c r="E46" s="98">
        <v>75</v>
      </c>
      <c r="F46" s="99">
        <f t="shared" si="0"/>
        <v>846.75</v>
      </c>
      <c r="G46" s="114"/>
    </row>
    <row r="47" s="104" customFormat="1" ht="25" customHeight="1" spans="1:7">
      <c r="A47" s="98">
        <v>43</v>
      </c>
      <c r="B47" s="19" t="s">
        <v>2311</v>
      </c>
      <c r="C47" s="57" t="s">
        <v>2274</v>
      </c>
      <c r="D47" s="57">
        <v>7.66</v>
      </c>
      <c r="E47" s="98">
        <v>75</v>
      </c>
      <c r="F47" s="99">
        <f t="shared" si="0"/>
        <v>574.5</v>
      </c>
      <c r="G47" s="114"/>
    </row>
    <row r="48" s="104" customFormat="1" ht="25" customHeight="1" spans="1:7">
      <c r="A48" s="98">
        <v>44</v>
      </c>
      <c r="B48" s="19" t="s">
        <v>2312</v>
      </c>
      <c r="C48" s="57" t="s">
        <v>2274</v>
      </c>
      <c r="D48" s="57">
        <v>3.09</v>
      </c>
      <c r="E48" s="98">
        <v>75</v>
      </c>
      <c r="F48" s="99">
        <f t="shared" si="0"/>
        <v>231.75</v>
      </c>
      <c r="G48" s="114"/>
    </row>
    <row r="49" s="104" customFormat="1" ht="25" customHeight="1" spans="1:7">
      <c r="A49" s="98">
        <v>45</v>
      </c>
      <c r="B49" s="19" t="s">
        <v>2313</v>
      </c>
      <c r="C49" s="57" t="s">
        <v>2274</v>
      </c>
      <c r="D49" s="57">
        <v>12.97</v>
      </c>
      <c r="E49" s="98">
        <v>75</v>
      </c>
      <c r="F49" s="99">
        <f t="shared" si="0"/>
        <v>972.75</v>
      </c>
      <c r="G49" s="114"/>
    </row>
    <row r="50" s="104" customFormat="1" ht="25" customHeight="1" spans="1:7">
      <c r="A50" s="98">
        <v>46</v>
      </c>
      <c r="B50" s="19" t="s">
        <v>2314</v>
      </c>
      <c r="C50" s="57" t="s">
        <v>2274</v>
      </c>
      <c r="D50" s="57">
        <v>2.91</v>
      </c>
      <c r="E50" s="98">
        <v>75</v>
      </c>
      <c r="F50" s="99">
        <f t="shared" si="0"/>
        <v>218.25</v>
      </c>
      <c r="G50" s="114"/>
    </row>
    <row r="51" s="104" customFormat="1" ht="25" customHeight="1" spans="1:7">
      <c r="A51" s="98">
        <v>47</v>
      </c>
      <c r="B51" s="19" t="s">
        <v>2315</v>
      </c>
      <c r="C51" s="57" t="s">
        <v>2274</v>
      </c>
      <c r="D51" s="57">
        <v>10.64</v>
      </c>
      <c r="E51" s="98">
        <v>75</v>
      </c>
      <c r="F51" s="99">
        <f t="shared" si="0"/>
        <v>798</v>
      </c>
      <c r="G51" s="114"/>
    </row>
    <row r="52" s="104" customFormat="1" ht="25" customHeight="1" spans="1:7">
      <c r="A52" s="98">
        <v>48</v>
      </c>
      <c r="B52" s="19" t="s">
        <v>2316</v>
      </c>
      <c r="C52" s="57" t="s">
        <v>2274</v>
      </c>
      <c r="D52" s="57">
        <v>1.08</v>
      </c>
      <c r="E52" s="98">
        <v>75</v>
      </c>
      <c r="F52" s="99">
        <f t="shared" si="0"/>
        <v>81</v>
      </c>
      <c r="G52" s="114"/>
    </row>
    <row r="53" s="104" customFormat="1" ht="25" customHeight="1" spans="1:7">
      <c r="A53" s="98">
        <v>49</v>
      </c>
      <c r="B53" s="19" t="s">
        <v>1828</v>
      </c>
      <c r="C53" s="57" t="s">
        <v>2274</v>
      </c>
      <c r="D53" s="57">
        <v>1.09</v>
      </c>
      <c r="E53" s="98">
        <v>75</v>
      </c>
      <c r="F53" s="99">
        <f t="shared" si="0"/>
        <v>81.75</v>
      </c>
      <c r="G53" s="114"/>
    </row>
    <row r="54" s="104" customFormat="1" ht="25" customHeight="1" spans="1:7">
      <c r="A54" s="98">
        <v>50</v>
      </c>
      <c r="B54" s="19" t="s">
        <v>2317</v>
      </c>
      <c r="C54" s="57" t="s">
        <v>2274</v>
      </c>
      <c r="D54" s="57">
        <v>11.09</v>
      </c>
      <c r="E54" s="98">
        <v>75</v>
      </c>
      <c r="F54" s="99">
        <f t="shared" si="0"/>
        <v>831.75</v>
      </c>
      <c r="G54" s="114"/>
    </row>
    <row r="55" s="104" customFormat="1" ht="25" customHeight="1" spans="1:7">
      <c r="A55" s="98">
        <v>51</v>
      </c>
      <c r="B55" s="19" t="s">
        <v>2318</v>
      </c>
      <c r="C55" s="57" t="s">
        <v>2274</v>
      </c>
      <c r="D55" s="57">
        <v>3.49</v>
      </c>
      <c r="E55" s="98">
        <v>75</v>
      </c>
      <c r="F55" s="99">
        <f t="shared" si="0"/>
        <v>261.75</v>
      </c>
      <c r="G55" s="114"/>
    </row>
    <row r="56" s="104" customFormat="1" ht="25" customHeight="1" spans="1:7">
      <c r="A56" s="98">
        <v>52</v>
      </c>
      <c r="B56" s="19" t="s">
        <v>2319</v>
      </c>
      <c r="C56" s="57" t="s">
        <v>2274</v>
      </c>
      <c r="D56" s="57">
        <v>9.85</v>
      </c>
      <c r="E56" s="98">
        <v>75</v>
      </c>
      <c r="F56" s="99">
        <f t="shared" si="0"/>
        <v>738.75</v>
      </c>
      <c r="G56" s="114"/>
    </row>
    <row r="57" s="104" customFormat="1" ht="25" customHeight="1" spans="1:7">
      <c r="A57" s="98">
        <v>53</v>
      </c>
      <c r="B57" s="19" t="s">
        <v>2320</v>
      </c>
      <c r="C57" s="57" t="s">
        <v>2274</v>
      </c>
      <c r="D57" s="57">
        <v>16.44</v>
      </c>
      <c r="E57" s="98">
        <v>75</v>
      </c>
      <c r="F57" s="99">
        <f t="shared" si="0"/>
        <v>1233</v>
      </c>
      <c r="G57" s="114"/>
    </row>
    <row r="58" s="104" customFormat="1" ht="25" customHeight="1" spans="1:7">
      <c r="A58" s="98">
        <v>54</v>
      </c>
      <c r="B58" s="19" t="s">
        <v>2321</v>
      </c>
      <c r="C58" s="57" t="s">
        <v>2274</v>
      </c>
      <c r="D58" s="57">
        <v>4.56</v>
      </c>
      <c r="E58" s="98">
        <v>75</v>
      </c>
      <c r="F58" s="99">
        <f t="shared" si="0"/>
        <v>342</v>
      </c>
      <c r="G58" s="114"/>
    </row>
    <row r="59" s="104" customFormat="1" ht="25" customHeight="1" spans="1:7">
      <c r="A59" s="98">
        <v>55</v>
      </c>
      <c r="B59" s="19" t="s">
        <v>2322</v>
      </c>
      <c r="C59" s="57" t="s">
        <v>2274</v>
      </c>
      <c r="D59" s="57">
        <v>7.85</v>
      </c>
      <c r="E59" s="98">
        <v>75</v>
      </c>
      <c r="F59" s="99">
        <f t="shared" si="0"/>
        <v>588.75</v>
      </c>
      <c r="G59" s="114"/>
    </row>
    <row r="60" s="104" customFormat="1" ht="25" customHeight="1" spans="1:7">
      <c r="A60" s="98">
        <v>56</v>
      </c>
      <c r="B60" s="19" t="s">
        <v>1940</v>
      </c>
      <c r="C60" s="57" t="s">
        <v>2274</v>
      </c>
      <c r="D60" s="57">
        <v>10.08</v>
      </c>
      <c r="E60" s="98">
        <v>75</v>
      </c>
      <c r="F60" s="99">
        <f t="shared" si="0"/>
        <v>756</v>
      </c>
      <c r="G60" s="114"/>
    </row>
    <row r="61" s="104" customFormat="1" ht="25" customHeight="1" spans="1:7">
      <c r="A61" s="98">
        <v>57</v>
      </c>
      <c r="B61" s="19" t="s">
        <v>2323</v>
      </c>
      <c r="C61" s="57" t="s">
        <v>2274</v>
      </c>
      <c r="D61" s="57">
        <v>11.06</v>
      </c>
      <c r="E61" s="98">
        <v>75</v>
      </c>
      <c r="F61" s="99">
        <f t="shared" si="0"/>
        <v>829.5</v>
      </c>
      <c r="G61" s="114"/>
    </row>
    <row r="62" s="104" customFormat="1" ht="25" customHeight="1" spans="1:7">
      <c r="A62" s="98">
        <v>58</v>
      </c>
      <c r="B62" s="19" t="s">
        <v>2324</v>
      </c>
      <c r="C62" s="57" t="s">
        <v>2274</v>
      </c>
      <c r="D62" s="57">
        <v>14.07</v>
      </c>
      <c r="E62" s="98">
        <v>75</v>
      </c>
      <c r="F62" s="99">
        <f t="shared" si="0"/>
        <v>1055.25</v>
      </c>
      <c r="G62" s="114"/>
    </row>
    <row r="63" s="104" customFormat="1" ht="25" customHeight="1" spans="1:7">
      <c r="A63" s="98">
        <v>59</v>
      </c>
      <c r="B63" s="19" t="s">
        <v>2325</v>
      </c>
      <c r="C63" s="57" t="s">
        <v>2274</v>
      </c>
      <c r="D63" s="57">
        <v>15.01</v>
      </c>
      <c r="E63" s="98">
        <v>75</v>
      </c>
      <c r="F63" s="99">
        <f t="shared" si="0"/>
        <v>1125.75</v>
      </c>
      <c r="G63" s="114"/>
    </row>
    <row r="64" s="104" customFormat="1" ht="25" customHeight="1" spans="1:7">
      <c r="A64" s="98">
        <v>60</v>
      </c>
      <c r="B64" s="19" t="s">
        <v>2326</v>
      </c>
      <c r="C64" s="57" t="s">
        <v>2274</v>
      </c>
      <c r="D64" s="57">
        <v>11.44</v>
      </c>
      <c r="E64" s="98">
        <v>75</v>
      </c>
      <c r="F64" s="99">
        <f t="shared" si="0"/>
        <v>858</v>
      </c>
      <c r="G64" s="114"/>
    </row>
    <row r="65" s="104" customFormat="1" ht="25" customHeight="1" spans="1:7">
      <c r="A65" s="98">
        <v>61</v>
      </c>
      <c r="B65" s="19" t="s">
        <v>1576</v>
      </c>
      <c r="C65" s="57" t="s">
        <v>2274</v>
      </c>
      <c r="D65" s="57">
        <v>8.9</v>
      </c>
      <c r="E65" s="98">
        <v>75</v>
      </c>
      <c r="F65" s="99">
        <f t="shared" si="0"/>
        <v>667.5</v>
      </c>
      <c r="G65" s="114"/>
    </row>
    <row r="66" s="104" customFormat="1" ht="25" customHeight="1" spans="1:7">
      <c r="A66" s="98">
        <v>62</v>
      </c>
      <c r="B66" s="19" t="s">
        <v>2327</v>
      </c>
      <c r="C66" s="57" t="s">
        <v>2274</v>
      </c>
      <c r="D66" s="57">
        <v>9.11</v>
      </c>
      <c r="E66" s="98">
        <v>75</v>
      </c>
      <c r="F66" s="99">
        <f t="shared" si="0"/>
        <v>683.25</v>
      </c>
      <c r="G66" s="114"/>
    </row>
    <row r="67" s="104" customFormat="1" ht="25" customHeight="1" spans="1:7">
      <c r="A67" s="98">
        <v>63</v>
      </c>
      <c r="B67" s="19" t="s">
        <v>2328</v>
      </c>
      <c r="C67" s="57" t="s">
        <v>2274</v>
      </c>
      <c r="D67" s="57">
        <v>11.42</v>
      </c>
      <c r="E67" s="98">
        <v>75</v>
      </c>
      <c r="F67" s="99">
        <f t="shared" si="0"/>
        <v>856.5</v>
      </c>
      <c r="G67" s="114"/>
    </row>
    <row r="68" s="104" customFormat="1" ht="25" customHeight="1" spans="1:7">
      <c r="A68" s="98">
        <v>64</v>
      </c>
      <c r="B68" s="19" t="s">
        <v>2329</v>
      </c>
      <c r="C68" s="57" t="s">
        <v>2274</v>
      </c>
      <c r="D68" s="57">
        <v>12.18</v>
      </c>
      <c r="E68" s="98">
        <v>75</v>
      </c>
      <c r="F68" s="99">
        <f t="shared" si="0"/>
        <v>913.5</v>
      </c>
      <c r="G68" s="114"/>
    </row>
    <row r="69" s="104" customFormat="1" ht="25" customHeight="1" spans="1:7">
      <c r="A69" s="98">
        <v>65</v>
      </c>
      <c r="B69" s="19" t="s">
        <v>2330</v>
      </c>
      <c r="C69" s="57" t="s">
        <v>2274</v>
      </c>
      <c r="D69" s="57">
        <v>9.77</v>
      </c>
      <c r="E69" s="98">
        <v>75</v>
      </c>
      <c r="F69" s="99">
        <f t="shared" ref="F69:F118" si="1">D69*E69</f>
        <v>732.75</v>
      </c>
      <c r="G69" s="114"/>
    </row>
    <row r="70" s="104" customFormat="1" ht="25" customHeight="1" spans="1:7">
      <c r="A70" s="98">
        <v>66</v>
      </c>
      <c r="B70" s="19" t="s">
        <v>2331</v>
      </c>
      <c r="C70" s="57" t="s">
        <v>2274</v>
      </c>
      <c r="D70" s="57">
        <v>10.95</v>
      </c>
      <c r="E70" s="98">
        <v>75</v>
      </c>
      <c r="F70" s="99">
        <f t="shared" si="1"/>
        <v>821.25</v>
      </c>
      <c r="G70" s="114"/>
    </row>
    <row r="71" s="104" customFormat="1" ht="25" customHeight="1" spans="1:7">
      <c r="A71" s="98">
        <v>67</v>
      </c>
      <c r="B71" s="19" t="s">
        <v>504</v>
      </c>
      <c r="C71" s="57" t="s">
        <v>2274</v>
      </c>
      <c r="D71" s="57">
        <v>11.86</v>
      </c>
      <c r="E71" s="98">
        <v>75</v>
      </c>
      <c r="F71" s="99">
        <f t="shared" si="1"/>
        <v>889.5</v>
      </c>
      <c r="G71" s="114"/>
    </row>
    <row r="72" s="104" customFormat="1" ht="25" customHeight="1" spans="1:7">
      <c r="A72" s="98">
        <v>68</v>
      </c>
      <c r="B72" s="19" t="s">
        <v>2332</v>
      </c>
      <c r="C72" s="57" t="s">
        <v>2274</v>
      </c>
      <c r="D72" s="57">
        <v>11.61</v>
      </c>
      <c r="E72" s="98">
        <v>75</v>
      </c>
      <c r="F72" s="99">
        <f t="shared" si="1"/>
        <v>870.75</v>
      </c>
      <c r="G72" s="114"/>
    </row>
    <row r="73" s="104" customFormat="1" ht="25" customHeight="1" spans="1:7">
      <c r="A73" s="98">
        <v>69</v>
      </c>
      <c r="B73" s="19" t="s">
        <v>2333</v>
      </c>
      <c r="C73" s="57" t="s">
        <v>2274</v>
      </c>
      <c r="D73" s="57">
        <v>9.04</v>
      </c>
      <c r="E73" s="98">
        <v>75</v>
      </c>
      <c r="F73" s="99">
        <f t="shared" si="1"/>
        <v>678</v>
      </c>
      <c r="G73" s="114"/>
    </row>
    <row r="74" s="104" customFormat="1" ht="25" customHeight="1" spans="1:7">
      <c r="A74" s="98">
        <v>70</v>
      </c>
      <c r="B74" s="115" t="s">
        <v>2334</v>
      </c>
      <c r="C74" s="57" t="s">
        <v>2274</v>
      </c>
      <c r="D74" s="57">
        <v>2.35</v>
      </c>
      <c r="E74" s="98">
        <v>75</v>
      </c>
      <c r="F74" s="99">
        <f t="shared" si="1"/>
        <v>176.25</v>
      </c>
      <c r="G74" s="114"/>
    </row>
    <row r="75" s="104" customFormat="1" ht="25" customHeight="1" spans="1:7">
      <c r="A75" s="98">
        <v>71</v>
      </c>
      <c r="B75" s="19" t="s">
        <v>2335</v>
      </c>
      <c r="C75" s="57" t="s">
        <v>2274</v>
      </c>
      <c r="D75" s="57">
        <v>8.47</v>
      </c>
      <c r="E75" s="98">
        <v>75</v>
      </c>
      <c r="F75" s="99">
        <f t="shared" si="1"/>
        <v>635.25</v>
      </c>
      <c r="G75" s="114"/>
    </row>
    <row r="76" s="104" customFormat="1" ht="25" customHeight="1" spans="1:7">
      <c r="A76" s="98">
        <v>72</v>
      </c>
      <c r="B76" s="19" t="s">
        <v>2336</v>
      </c>
      <c r="C76" s="57" t="s">
        <v>2274</v>
      </c>
      <c r="D76" s="57">
        <v>8.47</v>
      </c>
      <c r="E76" s="98">
        <v>75</v>
      </c>
      <c r="F76" s="99">
        <f t="shared" si="1"/>
        <v>635.25</v>
      </c>
      <c r="G76" s="114"/>
    </row>
    <row r="77" s="104" customFormat="1" ht="25" customHeight="1" spans="1:7">
      <c r="A77" s="98">
        <v>73</v>
      </c>
      <c r="B77" s="19" t="s">
        <v>2337</v>
      </c>
      <c r="C77" s="19" t="s">
        <v>2338</v>
      </c>
      <c r="D77" s="57">
        <v>14.4</v>
      </c>
      <c r="E77" s="98">
        <v>75</v>
      </c>
      <c r="F77" s="99">
        <f t="shared" si="1"/>
        <v>1080</v>
      </c>
      <c r="G77" s="116" t="s">
        <v>2339</v>
      </c>
    </row>
    <row r="78" s="104" customFormat="1" ht="25" customHeight="1" spans="1:7">
      <c r="A78" s="98">
        <v>74</v>
      </c>
      <c r="B78" s="19" t="s">
        <v>2340</v>
      </c>
      <c r="C78" s="19" t="s">
        <v>2338</v>
      </c>
      <c r="D78" s="57">
        <v>12.48</v>
      </c>
      <c r="E78" s="98">
        <v>75</v>
      </c>
      <c r="F78" s="99">
        <f t="shared" si="1"/>
        <v>936</v>
      </c>
      <c r="G78" s="114"/>
    </row>
    <row r="79" s="104" customFormat="1" ht="25" customHeight="1" spans="1:7">
      <c r="A79" s="98">
        <v>75</v>
      </c>
      <c r="B79" s="19" t="s">
        <v>2341</v>
      </c>
      <c r="C79" s="19" t="s">
        <v>2338</v>
      </c>
      <c r="D79" s="57">
        <v>8.37</v>
      </c>
      <c r="E79" s="98">
        <v>75</v>
      </c>
      <c r="F79" s="99">
        <f t="shared" si="1"/>
        <v>627.75</v>
      </c>
      <c r="G79" s="114"/>
    </row>
    <row r="80" s="104" customFormat="1" ht="25" customHeight="1" spans="1:7">
      <c r="A80" s="98">
        <v>76</v>
      </c>
      <c r="B80" s="19" t="s">
        <v>2342</v>
      </c>
      <c r="C80" s="19" t="s">
        <v>2338</v>
      </c>
      <c r="D80" s="57">
        <v>10.15</v>
      </c>
      <c r="E80" s="98">
        <v>75</v>
      </c>
      <c r="F80" s="99">
        <f t="shared" si="1"/>
        <v>761.25</v>
      </c>
      <c r="G80" s="114"/>
    </row>
    <row r="81" s="104" customFormat="1" ht="25" customHeight="1" spans="1:7">
      <c r="A81" s="98">
        <v>77</v>
      </c>
      <c r="B81" s="19" t="s">
        <v>2343</v>
      </c>
      <c r="C81" s="19" t="s">
        <v>2338</v>
      </c>
      <c r="D81" s="57">
        <v>2.89</v>
      </c>
      <c r="E81" s="98">
        <v>75</v>
      </c>
      <c r="F81" s="99">
        <f t="shared" si="1"/>
        <v>216.75</v>
      </c>
      <c r="G81" s="114"/>
    </row>
    <row r="82" s="104" customFormat="1" ht="25" customHeight="1" spans="1:7">
      <c r="A82" s="98">
        <v>78</v>
      </c>
      <c r="B82" s="19" t="s">
        <v>2344</v>
      </c>
      <c r="C82" s="19" t="s">
        <v>2338</v>
      </c>
      <c r="D82" s="57">
        <v>2.23</v>
      </c>
      <c r="E82" s="98">
        <v>75</v>
      </c>
      <c r="F82" s="99">
        <f t="shared" si="1"/>
        <v>167.25</v>
      </c>
      <c r="G82" s="114"/>
    </row>
    <row r="83" s="104" customFormat="1" ht="25" customHeight="1" spans="1:7">
      <c r="A83" s="98">
        <v>79</v>
      </c>
      <c r="B83" s="19" t="s">
        <v>2345</v>
      </c>
      <c r="C83" s="19" t="s">
        <v>2338</v>
      </c>
      <c r="D83" s="57">
        <v>14.59</v>
      </c>
      <c r="E83" s="98">
        <v>75</v>
      </c>
      <c r="F83" s="99">
        <f t="shared" si="1"/>
        <v>1094.25</v>
      </c>
      <c r="G83" s="114"/>
    </row>
    <row r="84" s="104" customFormat="1" ht="25" customHeight="1" spans="1:7">
      <c r="A84" s="98">
        <v>80</v>
      </c>
      <c r="B84" s="19" t="s">
        <v>2346</v>
      </c>
      <c r="C84" s="19" t="s">
        <v>2338</v>
      </c>
      <c r="D84" s="57">
        <v>6.07</v>
      </c>
      <c r="E84" s="98">
        <v>75</v>
      </c>
      <c r="F84" s="99">
        <f t="shared" si="1"/>
        <v>455.25</v>
      </c>
      <c r="G84" s="114"/>
    </row>
    <row r="85" s="104" customFormat="1" ht="25" customHeight="1" spans="1:7">
      <c r="A85" s="98">
        <v>81</v>
      </c>
      <c r="B85" s="19" t="s">
        <v>2347</v>
      </c>
      <c r="C85" s="19" t="s">
        <v>2338</v>
      </c>
      <c r="D85" s="57">
        <v>14.03</v>
      </c>
      <c r="E85" s="98">
        <v>75</v>
      </c>
      <c r="F85" s="99">
        <f t="shared" si="1"/>
        <v>1052.25</v>
      </c>
      <c r="G85" s="114"/>
    </row>
    <row r="86" s="104" customFormat="1" ht="25" customHeight="1" spans="1:7">
      <c r="A86" s="98">
        <v>82</v>
      </c>
      <c r="B86" s="19" t="s">
        <v>2348</v>
      </c>
      <c r="C86" s="19" t="s">
        <v>2338</v>
      </c>
      <c r="D86" s="57">
        <v>20.73</v>
      </c>
      <c r="E86" s="98">
        <v>75</v>
      </c>
      <c r="F86" s="99">
        <f t="shared" si="1"/>
        <v>1554.75</v>
      </c>
      <c r="G86" s="114"/>
    </row>
    <row r="87" s="104" customFormat="1" ht="25" customHeight="1" spans="1:7">
      <c r="A87" s="98">
        <v>83</v>
      </c>
      <c r="B87" s="19" t="s">
        <v>2349</v>
      </c>
      <c r="C87" s="19" t="s">
        <v>2338</v>
      </c>
      <c r="D87" s="57">
        <v>13.85</v>
      </c>
      <c r="E87" s="98">
        <v>75</v>
      </c>
      <c r="F87" s="99">
        <f t="shared" si="1"/>
        <v>1038.75</v>
      </c>
      <c r="G87" s="114"/>
    </row>
    <row r="88" s="104" customFormat="1" ht="25" customHeight="1" spans="1:7">
      <c r="A88" s="98">
        <v>84</v>
      </c>
      <c r="B88" s="19" t="s">
        <v>2350</v>
      </c>
      <c r="C88" s="19" t="s">
        <v>2338</v>
      </c>
      <c r="D88" s="57">
        <v>8.25</v>
      </c>
      <c r="E88" s="98">
        <v>75</v>
      </c>
      <c r="F88" s="99">
        <f t="shared" si="1"/>
        <v>618.75</v>
      </c>
      <c r="G88" s="114"/>
    </row>
    <row r="89" s="104" customFormat="1" ht="25" customHeight="1" spans="1:7">
      <c r="A89" s="98">
        <v>85</v>
      </c>
      <c r="B89" s="19" t="s">
        <v>1935</v>
      </c>
      <c r="C89" s="19" t="s">
        <v>2338</v>
      </c>
      <c r="D89" s="57">
        <v>9.3</v>
      </c>
      <c r="E89" s="98">
        <v>75</v>
      </c>
      <c r="F89" s="99">
        <f t="shared" si="1"/>
        <v>697.5</v>
      </c>
      <c r="G89" s="114"/>
    </row>
    <row r="90" s="104" customFormat="1" ht="25" customHeight="1" spans="1:7">
      <c r="A90" s="98">
        <v>86</v>
      </c>
      <c r="B90" s="19" t="s">
        <v>2351</v>
      </c>
      <c r="C90" s="19" t="s">
        <v>2338</v>
      </c>
      <c r="D90" s="57">
        <v>14.18</v>
      </c>
      <c r="E90" s="98">
        <v>75</v>
      </c>
      <c r="F90" s="99">
        <f t="shared" si="1"/>
        <v>1063.5</v>
      </c>
      <c r="G90" s="114"/>
    </row>
    <row r="91" s="104" customFormat="1" ht="25" customHeight="1" spans="1:7">
      <c r="A91" s="98">
        <v>87</v>
      </c>
      <c r="B91" s="19" t="s">
        <v>2352</v>
      </c>
      <c r="C91" s="19" t="s">
        <v>2338</v>
      </c>
      <c r="D91" s="57">
        <v>8.98</v>
      </c>
      <c r="E91" s="98">
        <v>75</v>
      </c>
      <c r="F91" s="99">
        <f t="shared" si="1"/>
        <v>673.5</v>
      </c>
      <c r="G91" s="114"/>
    </row>
    <row r="92" s="104" customFormat="1" ht="25" customHeight="1" spans="1:7">
      <c r="A92" s="98">
        <v>88</v>
      </c>
      <c r="B92" s="19" t="s">
        <v>2353</v>
      </c>
      <c r="C92" s="19" t="s">
        <v>2338</v>
      </c>
      <c r="D92" s="57">
        <v>11.61</v>
      </c>
      <c r="E92" s="98">
        <v>75</v>
      </c>
      <c r="F92" s="99">
        <f t="shared" si="1"/>
        <v>870.75</v>
      </c>
      <c r="G92" s="114"/>
    </row>
    <row r="93" s="104" customFormat="1" ht="25" customHeight="1" spans="1:7">
      <c r="A93" s="98">
        <v>89</v>
      </c>
      <c r="B93" s="19" t="s">
        <v>2354</v>
      </c>
      <c r="C93" s="19" t="s">
        <v>2338</v>
      </c>
      <c r="D93" s="57">
        <v>13.09</v>
      </c>
      <c r="E93" s="98">
        <v>75</v>
      </c>
      <c r="F93" s="99">
        <f t="shared" si="1"/>
        <v>981.75</v>
      </c>
      <c r="G93" s="114"/>
    </row>
    <row r="94" s="104" customFormat="1" ht="25" customHeight="1" spans="1:7">
      <c r="A94" s="98">
        <v>90</v>
      </c>
      <c r="B94" s="19" t="s">
        <v>2355</v>
      </c>
      <c r="C94" s="19" t="s">
        <v>2338</v>
      </c>
      <c r="D94" s="57">
        <v>3.04</v>
      </c>
      <c r="E94" s="98">
        <v>75</v>
      </c>
      <c r="F94" s="99">
        <f t="shared" si="1"/>
        <v>228</v>
      </c>
      <c r="G94" s="114"/>
    </row>
    <row r="95" s="104" customFormat="1" ht="25" customHeight="1" spans="1:7">
      <c r="A95" s="98">
        <v>91</v>
      </c>
      <c r="B95" s="19" t="s">
        <v>2356</v>
      </c>
      <c r="C95" s="19" t="s">
        <v>2338</v>
      </c>
      <c r="D95" s="57">
        <v>22.16</v>
      </c>
      <c r="E95" s="98">
        <v>75</v>
      </c>
      <c r="F95" s="99">
        <f t="shared" si="1"/>
        <v>1662</v>
      </c>
      <c r="G95" s="114"/>
    </row>
    <row r="96" s="104" customFormat="1" ht="25" customHeight="1" spans="1:7">
      <c r="A96" s="98">
        <v>92</v>
      </c>
      <c r="B96" s="19" t="s">
        <v>2357</v>
      </c>
      <c r="C96" s="19" t="s">
        <v>2338</v>
      </c>
      <c r="D96" s="57">
        <v>13.64</v>
      </c>
      <c r="E96" s="98">
        <v>75</v>
      </c>
      <c r="F96" s="99">
        <f t="shared" si="1"/>
        <v>1023</v>
      </c>
      <c r="G96" s="114"/>
    </row>
    <row r="97" s="104" customFormat="1" ht="25" customHeight="1" spans="1:7">
      <c r="A97" s="98">
        <v>93</v>
      </c>
      <c r="B97" s="19" t="s">
        <v>2358</v>
      </c>
      <c r="C97" s="19" t="s">
        <v>2338</v>
      </c>
      <c r="D97" s="57">
        <v>13.06</v>
      </c>
      <c r="E97" s="98">
        <v>75</v>
      </c>
      <c r="F97" s="99">
        <f t="shared" si="1"/>
        <v>979.5</v>
      </c>
      <c r="G97" s="114"/>
    </row>
    <row r="98" s="104" customFormat="1" ht="25" customHeight="1" spans="1:7">
      <c r="A98" s="98">
        <v>94</v>
      </c>
      <c r="B98" s="19" t="s">
        <v>2359</v>
      </c>
      <c r="C98" s="19" t="s">
        <v>2338</v>
      </c>
      <c r="D98" s="57">
        <v>11.67</v>
      </c>
      <c r="E98" s="98">
        <v>75</v>
      </c>
      <c r="F98" s="99">
        <f t="shared" si="1"/>
        <v>875.25</v>
      </c>
      <c r="G98" s="114"/>
    </row>
    <row r="99" s="104" customFormat="1" ht="25" customHeight="1" spans="1:7">
      <c r="A99" s="98">
        <v>95</v>
      </c>
      <c r="B99" s="19" t="s">
        <v>2360</v>
      </c>
      <c r="C99" s="19" t="s">
        <v>2338</v>
      </c>
      <c r="D99" s="57">
        <v>11.37</v>
      </c>
      <c r="E99" s="98">
        <v>75</v>
      </c>
      <c r="F99" s="99">
        <f t="shared" si="1"/>
        <v>852.75</v>
      </c>
      <c r="G99" s="114"/>
    </row>
    <row r="100" s="104" customFormat="1" ht="25" customHeight="1" spans="1:7">
      <c r="A100" s="98">
        <v>96</v>
      </c>
      <c r="B100" s="19" t="s">
        <v>2361</v>
      </c>
      <c r="C100" s="19" t="s">
        <v>2338</v>
      </c>
      <c r="D100" s="57">
        <v>10.84</v>
      </c>
      <c r="E100" s="98">
        <v>75</v>
      </c>
      <c r="F100" s="99">
        <f t="shared" si="1"/>
        <v>813</v>
      </c>
      <c r="G100" s="114"/>
    </row>
    <row r="101" s="104" customFormat="1" ht="25" customHeight="1" spans="1:7">
      <c r="A101" s="98">
        <v>97</v>
      </c>
      <c r="B101" s="19" t="s">
        <v>2362</v>
      </c>
      <c r="C101" s="19" t="s">
        <v>2338</v>
      </c>
      <c r="D101" s="57">
        <v>16.05</v>
      </c>
      <c r="E101" s="98">
        <v>75</v>
      </c>
      <c r="F101" s="99">
        <f t="shared" si="1"/>
        <v>1203.75</v>
      </c>
      <c r="G101" s="114"/>
    </row>
    <row r="102" s="104" customFormat="1" ht="25" customHeight="1" spans="1:7">
      <c r="A102" s="98">
        <v>98</v>
      </c>
      <c r="B102" s="19" t="s">
        <v>2363</v>
      </c>
      <c r="C102" s="19" t="s">
        <v>2338</v>
      </c>
      <c r="D102" s="57">
        <v>10.28</v>
      </c>
      <c r="E102" s="98">
        <v>75</v>
      </c>
      <c r="F102" s="99">
        <f t="shared" si="1"/>
        <v>771</v>
      </c>
      <c r="G102" s="114"/>
    </row>
    <row r="103" s="104" customFormat="1" ht="25" customHeight="1" spans="1:7">
      <c r="A103" s="98">
        <v>99</v>
      </c>
      <c r="B103" s="19" t="s">
        <v>2364</v>
      </c>
      <c r="C103" s="19" t="s">
        <v>2338</v>
      </c>
      <c r="D103" s="57">
        <v>8.24</v>
      </c>
      <c r="E103" s="98">
        <v>75</v>
      </c>
      <c r="F103" s="99">
        <f t="shared" si="1"/>
        <v>618</v>
      </c>
      <c r="G103" s="114"/>
    </row>
    <row r="104" s="104" customFormat="1" ht="25" customHeight="1" spans="1:7">
      <c r="A104" s="98">
        <v>100</v>
      </c>
      <c r="B104" s="19" t="s">
        <v>2365</v>
      </c>
      <c r="C104" s="19" t="s">
        <v>2338</v>
      </c>
      <c r="D104" s="57">
        <v>9.23</v>
      </c>
      <c r="E104" s="98">
        <v>75</v>
      </c>
      <c r="F104" s="99">
        <f t="shared" si="1"/>
        <v>692.25</v>
      </c>
      <c r="G104" s="114"/>
    </row>
    <row r="105" s="104" customFormat="1" ht="25" customHeight="1" spans="1:7">
      <c r="A105" s="98">
        <v>101</v>
      </c>
      <c r="B105" s="19" t="s">
        <v>2366</v>
      </c>
      <c r="C105" s="19" t="s">
        <v>2338</v>
      </c>
      <c r="D105" s="57">
        <v>10.28</v>
      </c>
      <c r="E105" s="98">
        <v>75</v>
      </c>
      <c r="F105" s="99">
        <f t="shared" si="1"/>
        <v>771</v>
      </c>
      <c r="G105" s="114"/>
    </row>
    <row r="106" s="104" customFormat="1" ht="25" customHeight="1" spans="1:7">
      <c r="A106" s="98">
        <v>102</v>
      </c>
      <c r="B106" s="19" t="s">
        <v>2367</v>
      </c>
      <c r="C106" s="19" t="s">
        <v>2338</v>
      </c>
      <c r="D106" s="57">
        <v>2.85</v>
      </c>
      <c r="E106" s="98">
        <v>75</v>
      </c>
      <c r="F106" s="99">
        <f t="shared" si="1"/>
        <v>213.75</v>
      </c>
      <c r="G106" s="114"/>
    </row>
    <row r="107" s="104" customFormat="1" ht="25" customHeight="1" spans="1:7">
      <c r="A107" s="98">
        <v>103</v>
      </c>
      <c r="B107" s="19" t="s">
        <v>2368</v>
      </c>
      <c r="C107" s="19" t="s">
        <v>2338</v>
      </c>
      <c r="D107" s="57">
        <v>2.88</v>
      </c>
      <c r="E107" s="98">
        <v>75</v>
      </c>
      <c r="F107" s="99">
        <f t="shared" si="1"/>
        <v>216</v>
      </c>
      <c r="G107" s="114"/>
    </row>
    <row r="108" s="104" customFormat="1" ht="25" customHeight="1" spans="1:7">
      <c r="A108" s="98">
        <v>104</v>
      </c>
      <c r="B108" s="19" t="s">
        <v>2369</v>
      </c>
      <c r="C108" s="19" t="s">
        <v>2338</v>
      </c>
      <c r="D108" s="57">
        <v>5.59</v>
      </c>
      <c r="E108" s="98">
        <v>75</v>
      </c>
      <c r="F108" s="99">
        <f t="shared" si="1"/>
        <v>419.25</v>
      </c>
      <c r="G108" s="114"/>
    </row>
    <row r="109" s="104" customFormat="1" ht="25" customHeight="1" spans="1:7">
      <c r="A109" s="98">
        <v>105</v>
      </c>
      <c r="B109" s="19" t="s">
        <v>2370</v>
      </c>
      <c r="C109" s="19" t="s">
        <v>2338</v>
      </c>
      <c r="D109" s="57">
        <v>10.66</v>
      </c>
      <c r="E109" s="98">
        <v>75</v>
      </c>
      <c r="F109" s="99">
        <f t="shared" si="1"/>
        <v>799.5</v>
      </c>
      <c r="G109" s="114"/>
    </row>
    <row r="110" s="104" customFormat="1" ht="25" customHeight="1" spans="1:7">
      <c r="A110" s="98">
        <v>106</v>
      </c>
      <c r="B110" s="19" t="s">
        <v>2371</v>
      </c>
      <c r="C110" s="19" t="s">
        <v>2338</v>
      </c>
      <c r="D110" s="57">
        <v>3.1</v>
      </c>
      <c r="E110" s="98">
        <v>75</v>
      </c>
      <c r="F110" s="99">
        <f t="shared" si="1"/>
        <v>232.5</v>
      </c>
      <c r="G110" s="114"/>
    </row>
    <row r="111" s="104" customFormat="1" ht="25" customHeight="1" spans="1:7">
      <c r="A111" s="98">
        <v>107</v>
      </c>
      <c r="B111" s="19" t="s">
        <v>2372</v>
      </c>
      <c r="C111" s="19" t="s">
        <v>2338</v>
      </c>
      <c r="D111" s="57">
        <v>5.16</v>
      </c>
      <c r="E111" s="98">
        <v>75</v>
      </c>
      <c r="F111" s="99">
        <f t="shared" si="1"/>
        <v>387</v>
      </c>
      <c r="G111" s="114"/>
    </row>
    <row r="112" s="104" customFormat="1" ht="25" customHeight="1" spans="1:7">
      <c r="A112" s="98">
        <v>108</v>
      </c>
      <c r="B112" s="19" t="s">
        <v>2373</v>
      </c>
      <c r="C112" s="19" t="s">
        <v>2338</v>
      </c>
      <c r="D112" s="57">
        <v>8.14</v>
      </c>
      <c r="E112" s="98">
        <v>75</v>
      </c>
      <c r="F112" s="99">
        <f t="shared" si="1"/>
        <v>610.5</v>
      </c>
      <c r="G112" s="114"/>
    </row>
    <row r="113" s="104" customFormat="1" ht="25" customHeight="1" spans="1:7">
      <c r="A113" s="98">
        <v>109</v>
      </c>
      <c r="B113" s="19" t="s">
        <v>2374</v>
      </c>
      <c r="C113" s="19" t="s">
        <v>2338</v>
      </c>
      <c r="D113" s="57">
        <v>4.14</v>
      </c>
      <c r="E113" s="98">
        <v>75</v>
      </c>
      <c r="F113" s="99">
        <f t="shared" si="1"/>
        <v>310.5</v>
      </c>
      <c r="G113" s="114"/>
    </row>
    <row r="114" s="104" customFormat="1" ht="25" customHeight="1" spans="1:7">
      <c r="A114" s="98">
        <v>110</v>
      </c>
      <c r="B114" s="19" t="s">
        <v>2375</v>
      </c>
      <c r="C114" s="19" t="s">
        <v>2338</v>
      </c>
      <c r="D114" s="57">
        <v>17.25</v>
      </c>
      <c r="E114" s="98">
        <v>75</v>
      </c>
      <c r="F114" s="99">
        <f t="shared" si="1"/>
        <v>1293.75</v>
      </c>
      <c r="G114" s="114"/>
    </row>
    <row r="115" s="104" customFormat="1" ht="25" customHeight="1" spans="1:7">
      <c r="A115" s="98">
        <v>111</v>
      </c>
      <c r="B115" s="19" t="s">
        <v>2376</v>
      </c>
      <c r="C115" s="19" t="s">
        <v>2338</v>
      </c>
      <c r="D115" s="57">
        <v>22.67</v>
      </c>
      <c r="E115" s="98">
        <v>75</v>
      </c>
      <c r="F115" s="99">
        <f t="shared" si="1"/>
        <v>1700.25</v>
      </c>
      <c r="G115" s="114"/>
    </row>
    <row r="116" s="104" customFormat="1" ht="25" customHeight="1" spans="1:7">
      <c r="A116" s="98">
        <v>112</v>
      </c>
      <c r="B116" s="19" t="s">
        <v>2377</v>
      </c>
      <c r="C116" s="19" t="s">
        <v>2338</v>
      </c>
      <c r="D116" s="57">
        <v>16.58</v>
      </c>
      <c r="E116" s="98">
        <v>75</v>
      </c>
      <c r="F116" s="99">
        <f t="shared" si="1"/>
        <v>1243.5</v>
      </c>
      <c r="G116" s="114"/>
    </row>
    <row r="117" s="104" customFormat="1" ht="25" customHeight="1" spans="1:7">
      <c r="A117" s="98">
        <v>113</v>
      </c>
      <c r="B117" s="19" t="s">
        <v>2378</v>
      </c>
      <c r="C117" s="19" t="s">
        <v>2338</v>
      </c>
      <c r="D117" s="57">
        <v>13.16</v>
      </c>
      <c r="E117" s="98">
        <v>75</v>
      </c>
      <c r="F117" s="99">
        <f t="shared" si="1"/>
        <v>987</v>
      </c>
      <c r="G117" s="114"/>
    </row>
    <row r="118" s="104" customFormat="1" ht="25" customHeight="1" spans="1:7">
      <c r="A118" s="98">
        <v>114</v>
      </c>
      <c r="B118" s="19" t="s">
        <v>2379</v>
      </c>
      <c r="C118" s="19" t="s">
        <v>2338</v>
      </c>
      <c r="D118" s="57">
        <v>13.76</v>
      </c>
      <c r="E118" s="98">
        <v>75</v>
      </c>
      <c r="F118" s="99">
        <f t="shared" si="1"/>
        <v>1032</v>
      </c>
      <c r="G118" s="114"/>
    </row>
    <row r="119" s="104" customFormat="1" ht="25" customHeight="1" spans="1:7">
      <c r="A119" s="98">
        <v>115</v>
      </c>
      <c r="B119" s="19" t="s">
        <v>2380</v>
      </c>
      <c r="C119" s="19" t="s">
        <v>2338</v>
      </c>
      <c r="D119" s="57">
        <v>17.75</v>
      </c>
      <c r="E119" s="98">
        <v>75</v>
      </c>
      <c r="F119" s="117">
        <f>AVERAGE(D119*E119)</f>
        <v>1331.25</v>
      </c>
      <c r="G119" s="118"/>
    </row>
    <row r="120" s="104" customFormat="1" ht="25" customHeight="1" spans="1:7">
      <c r="A120" s="98">
        <v>116</v>
      </c>
      <c r="B120" s="19" t="s">
        <v>2381</v>
      </c>
      <c r="C120" s="19" t="s">
        <v>2338</v>
      </c>
      <c r="D120" s="57">
        <v>19.33</v>
      </c>
      <c r="E120" s="98">
        <v>75</v>
      </c>
      <c r="F120" s="99">
        <f t="shared" ref="F120:F183" si="2">D120*E120</f>
        <v>1449.75</v>
      </c>
      <c r="G120" s="114"/>
    </row>
    <row r="121" s="104" customFormat="1" ht="25" customHeight="1" spans="1:7">
      <c r="A121" s="98">
        <v>117</v>
      </c>
      <c r="B121" s="19" t="s">
        <v>2382</v>
      </c>
      <c r="C121" s="19" t="s">
        <v>2338</v>
      </c>
      <c r="D121" s="57">
        <v>16.96</v>
      </c>
      <c r="E121" s="98">
        <v>75</v>
      </c>
      <c r="F121" s="99">
        <f t="shared" si="2"/>
        <v>1272</v>
      </c>
      <c r="G121" s="114"/>
    </row>
    <row r="122" s="104" customFormat="1" ht="25" customHeight="1" spans="1:7">
      <c r="A122" s="98">
        <v>118</v>
      </c>
      <c r="B122" s="19" t="s">
        <v>2383</v>
      </c>
      <c r="C122" s="19" t="s">
        <v>2338</v>
      </c>
      <c r="D122" s="57">
        <v>14.88</v>
      </c>
      <c r="E122" s="98">
        <v>75</v>
      </c>
      <c r="F122" s="99">
        <f t="shared" si="2"/>
        <v>1116</v>
      </c>
      <c r="G122" s="114"/>
    </row>
    <row r="123" s="104" customFormat="1" ht="25" customHeight="1" spans="1:7">
      <c r="A123" s="98">
        <v>119</v>
      </c>
      <c r="B123" s="19" t="s">
        <v>2384</v>
      </c>
      <c r="C123" s="19" t="s">
        <v>2338</v>
      </c>
      <c r="D123" s="57">
        <v>12.58</v>
      </c>
      <c r="E123" s="98">
        <v>75</v>
      </c>
      <c r="F123" s="99">
        <f t="shared" si="2"/>
        <v>943.5</v>
      </c>
      <c r="G123" s="114"/>
    </row>
    <row r="124" s="104" customFormat="1" ht="25" customHeight="1" spans="1:7">
      <c r="A124" s="98">
        <v>120</v>
      </c>
      <c r="B124" s="19" t="s">
        <v>2385</v>
      </c>
      <c r="C124" s="19" t="s">
        <v>2338</v>
      </c>
      <c r="D124" s="57">
        <v>11.63</v>
      </c>
      <c r="E124" s="98">
        <v>75</v>
      </c>
      <c r="F124" s="99">
        <f t="shared" si="2"/>
        <v>872.25</v>
      </c>
      <c r="G124" s="114"/>
    </row>
    <row r="125" s="104" customFormat="1" ht="25" customHeight="1" spans="1:7">
      <c r="A125" s="98">
        <v>121</v>
      </c>
      <c r="B125" s="19" t="s">
        <v>2386</v>
      </c>
      <c r="C125" s="19" t="s">
        <v>2338</v>
      </c>
      <c r="D125" s="57">
        <v>7.57</v>
      </c>
      <c r="E125" s="98">
        <v>75</v>
      </c>
      <c r="F125" s="99">
        <f t="shared" si="2"/>
        <v>567.75</v>
      </c>
      <c r="G125" s="114"/>
    </row>
    <row r="126" s="104" customFormat="1" ht="25" customHeight="1" spans="1:7">
      <c r="A126" s="98">
        <v>122</v>
      </c>
      <c r="B126" s="19" t="s">
        <v>2387</v>
      </c>
      <c r="C126" s="19" t="s">
        <v>2338</v>
      </c>
      <c r="D126" s="57">
        <v>12.75</v>
      </c>
      <c r="E126" s="98">
        <v>75</v>
      </c>
      <c r="F126" s="99">
        <f t="shared" si="2"/>
        <v>956.25</v>
      </c>
      <c r="G126" s="114"/>
    </row>
    <row r="127" s="104" customFormat="1" ht="25" customHeight="1" spans="1:7">
      <c r="A127" s="98">
        <v>123</v>
      </c>
      <c r="B127" s="19" t="s">
        <v>2388</v>
      </c>
      <c r="C127" s="19" t="s">
        <v>2338</v>
      </c>
      <c r="D127" s="57">
        <v>14.48</v>
      </c>
      <c r="E127" s="98">
        <v>75</v>
      </c>
      <c r="F127" s="99">
        <f t="shared" si="2"/>
        <v>1086</v>
      </c>
      <c r="G127" s="114"/>
    </row>
    <row r="128" s="104" customFormat="1" ht="25" customHeight="1" spans="1:7">
      <c r="A128" s="98">
        <v>124</v>
      </c>
      <c r="B128" s="19" t="s">
        <v>2389</v>
      </c>
      <c r="C128" s="19" t="s">
        <v>2338</v>
      </c>
      <c r="D128" s="57">
        <v>5.11</v>
      </c>
      <c r="E128" s="98">
        <v>75</v>
      </c>
      <c r="F128" s="99">
        <f t="shared" si="2"/>
        <v>383.25</v>
      </c>
      <c r="G128" s="114"/>
    </row>
    <row r="129" s="104" customFormat="1" ht="25" customHeight="1" spans="1:7">
      <c r="A129" s="98">
        <v>125</v>
      </c>
      <c r="B129" s="19" t="s">
        <v>2390</v>
      </c>
      <c r="C129" s="19" t="s">
        <v>2338</v>
      </c>
      <c r="D129" s="57">
        <v>10.12</v>
      </c>
      <c r="E129" s="98">
        <v>75</v>
      </c>
      <c r="F129" s="99">
        <f t="shared" si="2"/>
        <v>759</v>
      </c>
      <c r="G129" s="114"/>
    </row>
    <row r="130" s="104" customFormat="1" ht="25" customHeight="1" spans="1:7">
      <c r="A130" s="98">
        <v>126</v>
      </c>
      <c r="B130" s="19" t="s">
        <v>2391</v>
      </c>
      <c r="C130" s="19" t="s">
        <v>2338</v>
      </c>
      <c r="D130" s="57">
        <v>9.72</v>
      </c>
      <c r="E130" s="98">
        <v>75</v>
      </c>
      <c r="F130" s="99">
        <f t="shared" si="2"/>
        <v>729</v>
      </c>
      <c r="G130" s="114"/>
    </row>
    <row r="131" s="104" customFormat="1" ht="25" customHeight="1" spans="1:7">
      <c r="A131" s="98">
        <v>127</v>
      </c>
      <c r="B131" s="19" t="s">
        <v>2392</v>
      </c>
      <c r="C131" s="19" t="s">
        <v>2338</v>
      </c>
      <c r="D131" s="57">
        <v>9.98</v>
      </c>
      <c r="E131" s="98">
        <v>75</v>
      </c>
      <c r="F131" s="99">
        <f t="shared" si="2"/>
        <v>748.5</v>
      </c>
      <c r="G131" s="114"/>
    </row>
    <row r="132" s="104" customFormat="1" ht="25" customHeight="1" spans="1:7">
      <c r="A132" s="98">
        <v>128</v>
      </c>
      <c r="B132" s="19" t="s">
        <v>2393</v>
      </c>
      <c r="C132" s="19" t="s">
        <v>2338</v>
      </c>
      <c r="D132" s="57">
        <v>6.64</v>
      </c>
      <c r="E132" s="98">
        <v>75</v>
      </c>
      <c r="F132" s="99">
        <f t="shared" si="2"/>
        <v>498</v>
      </c>
      <c r="G132" s="114"/>
    </row>
    <row r="133" s="104" customFormat="1" ht="25" customHeight="1" spans="1:7">
      <c r="A133" s="98">
        <v>129</v>
      </c>
      <c r="B133" s="19" t="s">
        <v>2394</v>
      </c>
      <c r="C133" s="19" t="s">
        <v>2338</v>
      </c>
      <c r="D133" s="57">
        <v>22.26</v>
      </c>
      <c r="E133" s="98">
        <v>75</v>
      </c>
      <c r="F133" s="99">
        <f t="shared" si="2"/>
        <v>1669.5</v>
      </c>
      <c r="G133" s="114"/>
    </row>
    <row r="134" s="104" customFormat="1" ht="25" customHeight="1" spans="1:7">
      <c r="A134" s="98">
        <v>130</v>
      </c>
      <c r="B134" s="19" t="s">
        <v>2395</v>
      </c>
      <c r="C134" s="19" t="s">
        <v>2338</v>
      </c>
      <c r="D134" s="57">
        <v>27.93</v>
      </c>
      <c r="E134" s="98">
        <v>75</v>
      </c>
      <c r="F134" s="99">
        <f t="shared" si="2"/>
        <v>2094.75</v>
      </c>
      <c r="G134" s="114"/>
    </row>
    <row r="135" s="104" customFormat="1" ht="25" customHeight="1" spans="1:7">
      <c r="A135" s="98">
        <v>131</v>
      </c>
      <c r="B135" s="19" t="s">
        <v>2396</v>
      </c>
      <c r="C135" s="19" t="s">
        <v>2338</v>
      </c>
      <c r="D135" s="57">
        <v>6.14</v>
      </c>
      <c r="E135" s="98">
        <v>75</v>
      </c>
      <c r="F135" s="99">
        <f t="shared" si="2"/>
        <v>460.5</v>
      </c>
      <c r="G135" s="114"/>
    </row>
    <row r="136" s="104" customFormat="1" ht="25" customHeight="1" spans="1:7">
      <c r="A136" s="98">
        <v>132</v>
      </c>
      <c r="B136" s="19" t="s">
        <v>2397</v>
      </c>
      <c r="C136" s="19" t="s">
        <v>2338</v>
      </c>
      <c r="D136" s="57">
        <v>11.23</v>
      </c>
      <c r="E136" s="98">
        <v>75</v>
      </c>
      <c r="F136" s="99">
        <f t="shared" si="2"/>
        <v>842.25</v>
      </c>
      <c r="G136" s="114"/>
    </row>
    <row r="137" s="104" customFormat="1" ht="25" customHeight="1" spans="1:7">
      <c r="A137" s="98">
        <v>133</v>
      </c>
      <c r="B137" s="19" t="s">
        <v>2398</v>
      </c>
      <c r="C137" s="57" t="s">
        <v>2399</v>
      </c>
      <c r="D137" s="57">
        <v>10.23</v>
      </c>
      <c r="E137" s="98">
        <v>75</v>
      </c>
      <c r="F137" s="99">
        <f t="shared" si="2"/>
        <v>767.25</v>
      </c>
      <c r="G137" s="114"/>
    </row>
    <row r="138" s="104" customFormat="1" ht="25" customHeight="1" spans="1:7">
      <c r="A138" s="98">
        <v>134</v>
      </c>
      <c r="B138" s="19" t="s">
        <v>1766</v>
      </c>
      <c r="C138" s="57" t="s">
        <v>2399</v>
      </c>
      <c r="D138" s="57">
        <v>15.48</v>
      </c>
      <c r="E138" s="98">
        <v>75</v>
      </c>
      <c r="F138" s="99">
        <f t="shared" si="2"/>
        <v>1161</v>
      </c>
      <c r="G138" s="114"/>
    </row>
    <row r="139" s="104" customFormat="1" ht="25" customHeight="1" spans="1:7">
      <c r="A139" s="98">
        <v>135</v>
      </c>
      <c r="B139" s="19" t="s">
        <v>2400</v>
      </c>
      <c r="C139" s="57" t="s">
        <v>2399</v>
      </c>
      <c r="D139" s="57">
        <v>2.94</v>
      </c>
      <c r="E139" s="98">
        <v>75</v>
      </c>
      <c r="F139" s="99">
        <f t="shared" si="2"/>
        <v>220.5</v>
      </c>
      <c r="G139" s="114"/>
    </row>
    <row r="140" s="104" customFormat="1" ht="25" customHeight="1" spans="1:7">
      <c r="A140" s="98">
        <v>136</v>
      </c>
      <c r="B140" s="19" t="s">
        <v>2401</v>
      </c>
      <c r="C140" s="57" t="s">
        <v>2399</v>
      </c>
      <c r="D140" s="57">
        <v>5.63</v>
      </c>
      <c r="E140" s="98">
        <v>75</v>
      </c>
      <c r="F140" s="99">
        <f t="shared" si="2"/>
        <v>422.25</v>
      </c>
      <c r="G140" s="114"/>
    </row>
    <row r="141" s="104" customFormat="1" ht="25" customHeight="1" spans="1:7">
      <c r="A141" s="98">
        <v>137</v>
      </c>
      <c r="B141" s="19" t="s">
        <v>2402</v>
      </c>
      <c r="C141" s="57" t="s">
        <v>2399</v>
      </c>
      <c r="D141" s="57">
        <v>16.51</v>
      </c>
      <c r="E141" s="98">
        <v>75</v>
      </c>
      <c r="F141" s="99">
        <f t="shared" si="2"/>
        <v>1238.25</v>
      </c>
      <c r="G141" s="114"/>
    </row>
    <row r="142" s="104" customFormat="1" ht="25" customHeight="1" spans="1:7">
      <c r="A142" s="98">
        <v>138</v>
      </c>
      <c r="B142" s="19" t="s">
        <v>2403</v>
      </c>
      <c r="C142" s="57" t="s">
        <v>2399</v>
      </c>
      <c r="D142" s="57">
        <v>2.9</v>
      </c>
      <c r="E142" s="98">
        <v>75</v>
      </c>
      <c r="F142" s="99">
        <f t="shared" si="2"/>
        <v>217.5</v>
      </c>
      <c r="G142" s="114"/>
    </row>
    <row r="143" s="104" customFormat="1" ht="25" customHeight="1" spans="1:7">
      <c r="A143" s="98">
        <v>139</v>
      </c>
      <c r="B143" s="19" t="s">
        <v>2404</v>
      </c>
      <c r="C143" s="57" t="s">
        <v>2399</v>
      </c>
      <c r="D143" s="57">
        <v>7.54</v>
      </c>
      <c r="E143" s="98">
        <v>75</v>
      </c>
      <c r="F143" s="99">
        <f t="shared" si="2"/>
        <v>565.5</v>
      </c>
      <c r="G143" s="114"/>
    </row>
    <row r="144" s="104" customFormat="1" ht="25" customHeight="1" spans="1:7">
      <c r="A144" s="98">
        <v>140</v>
      </c>
      <c r="B144" s="19" t="s">
        <v>2405</v>
      </c>
      <c r="C144" s="57" t="s">
        <v>2399</v>
      </c>
      <c r="D144" s="57">
        <v>10.39</v>
      </c>
      <c r="E144" s="98">
        <v>75</v>
      </c>
      <c r="F144" s="99">
        <f t="shared" si="2"/>
        <v>779.25</v>
      </c>
      <c r="G144" s="114"/>
    </row>
    <row r="145" s="104" customFormat="1" ht="25" customHeight="1" spans="1:7">
      <c r="A145" s="98">
        <v>141</v>
      </c>
      <c r="B145" s="19" t="s">
        <v>2406</v>
      </c>
      <c r="C145" s="57" t="s">
        <v>2399</v>
      </c>
      <c r="D145" s="57">
        <v>11.65</v>
      </c>
      <c r="E145" s="98">
        <v>75</v>
      </c>
      <c r="F145" s="99">
        <f t="shared" si="2"/>
        <v>873.75</v>
      </c>
      <c r="G145" s="114"/>
    </row>
    <row r="146" s="104" customFormat="1" ht="25" customHeight="1" spans="1:7">
      <c r="A146" s="98">
        <v>142</v>
      </c>
      <c r="B146" s="19" t="s">
        <v>2407</v>
      </c>
      <c r="C146" s="57" t="s">
        <v>2399</v>
      </c>
      <c r="D146" s="57">
        <v>14.47</v>
      </c>
      <c r="E146" s="98">
        <v>75</v>
      </c>
      <c r="F146" s="99">
        <f t="shared" si="2"/>
        <v>1085.25</v>
      </c>
      <c r="G146" s="114"/>
    </row>
    <row r="147" s="104" customFormat="1" ht="25" customHeight="1" spans="1:7">
      <c r="A147" s="98">
        <v>143</v>
      </c>
      <c r="B147" s="19" t="s">
        <v>2408</v>
      </c>
      <c r="C147" s="57" t="s">
        <v>2399</v>
      </c>
      <c r="D147" s="57">
        <v>12.19</v>
      </c>
      <c r="E147" s="98">
        <v>75</v>
      </c>
      <c r="F147" s="99">
        <f t="shared" si="2"/>
        <v>914.25</v>
      </c>
      <c r="G147" s="114"/>
    </row>
    <row r="148" s="104" customFormat="1" ht="25" customHeight="1" spans="1:7">
      <c r="A148" s="98">
        <v>144</v>
      </c>
      <c r="B148" s="19" t="s">
        <v>2409</v>
      </c>
      <c r="C148" s="57" t="s">
        <v>2399</v>
      </c>
      <c r="D148" s="57">
        <v>9.83</v>
      </c>
      <c r="E148" s="98">
        <v>75</v>
      </c>
      <c r="F148" s="99">
        <f t="shared" si="2"/>
        <v>737.25</v>
      </c>
      <c r="G148" s="114"/>
    </row>
    <row r="149" s="104" customFormat="1" ht="25" customHeight="1" spans="1:7">
      <c r="A149" s="98">
        <v>145</v>
      </c>
      <c r="B149" s="19" t="s">
        <v>2410</v>
      </c>
      <c r="C149" s="57" t="s">
        <v>2399</v>
      </c>
      <c r="D149" s="57">
        <v>12.87</v>
      </c>
      <c r="E149" s="98">
        <v>75</v>
      </c>
      <c r="F149" s="99">
        <f t="shared" si="2"/>
        <v>965.25</v>
      </c>
      <c r="G149" s="114"/>
    </row>
    <row r="150" s="104" customFormat="1" ht="25" customHeight="1" spans="1:7">
      <c r="A150" s="98">
        <v>146</v>
      </c>
      <c r="B150" s="19" t="s">
        <v>2411</v>
      </c>
      <c r="C150" s="57" t="s">
        <v>2399</v>
      </c>
      <c r="D150" s="57">
        <v>9.21</v>
      </c>
      <c r="E150" s="98">
        <v>75</v>
      </c>
      <c r="F150" s="99">
        <f t="shared" si="2"/>
        <v>690.75</v>
      </c>
      <c r="G150" s="114"/>
    </row>
    <row r="151" s="104" customFormat="1" ht="25" customHeight="1" spans="1:7">
      <c r="A151" s="98">
        <v>147</v>
      </c>
      <c r="B151" s="19" t="s">
        <v>193</v>
      </c>
      <c r="C151" s="57" t="s">
        <v>2399</v>
      </c>
      <c r="D151" s="57">
        <v>6.91</v>
      </c>
      <c r="E151" s="98">
        <v>75</v>
      </c>
      <c r="F151" s="99">
        <f t="shared" si="2"/>
        <v>518.25</v>
      </c>
      <c r="G151" s="114"/>
    </row>
    <row r="152" s="104" customFormat="1" ht="25" customHeight="1" spans="1:7">
      <c r="A152" s="98">
        <v>148</v>
      </c>
      <c r="B152" s="19" t="s">
        <v>2412</v>
      </c>
      <c r="C152" s="57" t="s">
        <v>2399</v>
      </c>
      <c r="D152" s="57">
        <v>5.99</v>
      </c>
      <c r="E152" s="98">
        <v>75</v>
      </c>
      <c r="F152" s="99">
        <f t="shared" si="2"/>
        <v>449.25</v>
      </c>
      <c r="G152" s="114"/>
    </row>
    <row r="153" s="104" customFormat="1" ht="25" customHeight="1" spans="1:7">
      <c r="A153" s="98">
        <v>149</v>
      </c>
      <c r="B153" s="19" t="s">
        <v>2413</v>
      </c>
      <c r="C153" s="57" t="s">
        <v>2399</v>
      </c>
      <c r="D153" s="57">
        <v>10.3</v>
      </c>
      <c r="E153" s="98">
        <v>75</v>
      </c>
      <c r="F153" s="99">
        <f t="shared" si="2"/>
        <v>772.5</v>
      </c>
      <c r="G153" s="114"/>
    </row>
    <row r="154" s="104" customFormat="1" ht="25" customHeight="1" spans="1:7">
      <c r="A154" s="98">
        <v>150</v>
      </c>
      <c r="B154" s="19" t="s">
        <v>2414</v>
      </c>
      <c r="C154" s="57" t="s">
        <v>2399</v>
      </c>
      <c r="D154" s="57">
        <v>14.76</v>
      </c>
      <c r="E154" s="98">
        <v>75</v>
      </c>
      <c r="F154" s="99">
        <f t="shared" si="2"/>
        <v>1107</v>
      </c>
      <c r="G154" s="114"/>
    </row>
    <row r="155" s="104" customFormat="1" ht="25" customHeight="1" spans="1:7">
      <c r="A155" s="98">
        <v>151</v>
      </c>
      <c r="B155" s="19" t="s">
        <v>2415</v>
      </c>
      <c r="C155" s="57" t="s">
        <v>2399</v>
      </c>
      <c r="D155" s="57">
        <v>10.94</v>
      </c>
      <c r="E155" s="98">
        <v>75</v>
      </c>
      <c r="F155" s="99">
        <f t="shared" si="2"/>
        <v>820.5</v>
      </c>
      <c r="G155" s="114"/>
    </row>
    <row r="156" s="104" customFormat="1" ht="25" customHeight="1" spans="1:7">
      <c r="A156" s="98">
        <v>152</v>
      </c>
      <c r="B156" s="19" t="s">
        <v>2416</v>
      </c>
      <c r="C156" s="57" t="s">
        <v>2399</v>
      </c>
      <c r="D156" s="57">
        <v>11.58</v>
      </c>
      <c r="E156" s="98">
        <v>75</v>
      </c>
      <c r="F156" s="99">
        <f t="shared" si="2"/>
        <v>868.5</v>
      </c>
      <c r="G156" s="114"/>
    </row>
    <row r="157" s="104" customFormat="1" ht="25" customHeight="1" spans="1:7">
      <c r="A157" s="98">
        <v>153</v>
      </c>
      <c r="B157" s="19" t="s">
        <v>2417</v>
      </c>
      <c r="C157" s="57" t="s">
        <v>2399</v>
      </c>
      <c r="D157" s="57">
        <v>19.56</v>
      </c>
      <c r="E157" s="98">
        <v>75</v>
      </c>
      <c r="F157" s="99">
        <f t="shared" si="2"/>
        <v>1467</v>
      </c>
      <c r="G157" s="114"/>
    </row>
    <row r="158" s="104" customFormat="1" ht="25" customHeight="1" spans="1:7">
      <c r="A158" s="98">
        <v>154</v>
      </c>
      <c r="B158" s="19" t="s">
        <v>2418</v>
      </c>
      <c r="C158" s="57" t="s">
        <v>2399</v>
      </c>
      <c r="D158" s="57">
        <v>36.94</v>
      </c>
      <c r="E158" s="98">
        <v>75</v>
      </c>
      <c r="F158" s="99">
        <f t="shared" si="2"/>
        <v>2770.5</v>
      </c>
      <c r="G158" s="114"/>
    </row>
    <row r="159" s="104" customFormat="1" ht="25" customHeight="1" spans="1:7">
      <c r="A159" s="98">
        <v>155</v>
      </c>
      <c r="B159" s="19" t="s">
        <v>2419</v>
      </c>
      <c r="C159" s="57" t="s">
        <v>2399</v>
      </c>
      <c r="D159" s="57">
        <v>7.22</v>
      </c>
      <c r="E159" s="98">
        <v>75</v>
      </c>
      <c r="F159" s="99">
        <f t="shared" si="2"/>
        <v>541.5</v>
      </c>
      <c r="G159" s="114"/>
    </row>
    <row r="160" s="104" customFormat="1" ht="25" customHeight="1" spans="1:7">
      <c r="A160" s="98">
        <v>156</v>
      </c>
      <c r="B160" s="19" t="s">
        <v>2420</v>
      </c>
      <c r="C160" s="57" t="s">
        <v>2399</v>
      </c>
      <c r="D160" s="57">
        <v>9.39</v>
      </c>
      <c r="E160" s="98">
        <v>75</v>
      </c>
      <c r="F160" s="99">
        <f t="shared" si="2"/>
        <v>704.25</v>
      </c>
      <c r="G160" s="114"/>
    </row>
    <row r="161" s="104" customFormat="1" ht="25" customHeight="1" spans="1:7">
      <c r="A161" s="98">
        <v>157</v>
      </c>
      <c r="B161" s="19" t="s">
        <v>2421</v>
      </c>
      <c r="C161" s="57" t="s">
        <v>2399</v>
      </c>
      <c r="D161" s="57">
        <v>12.37</v>
      </c>
      <c r="E161" s="98">
        <v>75</v>
      </c>
      <c r="F161" s="99">
        <f t="shared" si="2"/>
        <v>927.75</v>
      </c>
      <c r="G161" s="114"/>
    </row>
    <row r="162" s="104" customFormat="1" ht="25" customHeight="1" spans="1:7">
      <c r="A162" s="98">
        <v>158</v>
      </c>
      <c r="B162" s="19" t="s">
        <v>2422</v>
      </c>
      <c r="C162" s="57" t="s">
        <v>2399</v>
      </c>
      <c r="D162" s="57">
        <v>7.55</v>
      </c>
      <c r="E162" s="98">
        <v>75</v>
      </c>
      <c r="F162" s="99">
        <f t="shared" si="2"/>
        <v>566.25</v>
      </c>
      <c r="G162" s="114"/>
    </row>
    <row r="163" s="104" customFormat="1" ht="25" customHeight="1" spans="1:7">
      <c r="A163" s="98">
        <v>159</v>
      </c>
      <c r="B163" s="19" t="s">
        <v>2423</v>
      </c>
      <c r="C163" s="57" t="s">
        <v>2399</v>
      </c>
      <c r="D163" s="57">
        <v>19.48</v>
      </c>
      <c r="E163" s="98">
        <v>75</v>
      </c>
      <c r="F163" s="99">
        <f t="shared" si="2"/>
        <v>1461</v>
      </c>
      <c r="G163" s="114"/>
    </row>
    <row r="164" s="104" customFormat="1" ht="25" customHeight="1" spans="1:7">
      <c r="A164" s="98">
        <v>160</v>
      </c>
      <c r="B164" s="19" t="s">
        <v>2424</v>
      </c>
      <c r="C164" s="57" t="s">
        <v>2399</v>
      </c>
      <c r="D164" s="57">
        <v>16.22</v>
      </c>
      <c r="E164" s="98">
        <v>75</v>
      </c>
      <c r="F164" s="99">
        <f t="shared" si="2"/>
        <v>1216.5</v>
      </c>
      <c r="G164" s="114"/>
    </row>
    <row r="165" s="104" customFormat="1" ht="25" customHeight="1" spans="1:7">
      <c r="A165" s="98">
        <v>161</v>
      </c>
      <c r="B165" s="19" t="s">
        <v>141</v>
      </c>
      <c r="C165" s="57" t="s">
        <v>2399</v>
      </c>
      <c r="D165" s="57">
        <v>10.35</v>
      </c>
      <c r="E165" s="98">
        <v>75</v>
      </c>
      <c r="F165" s="99">
        <f t="shared" si="2"/>
        <v>776.25</v>
      </c>
      <c r="G165" s="114"/>
    </row>
    <row r="166" s="104" customFormat="1" ht="25" customHeight="1" spans="1:7">
      <c r="A166" s="98">
        <v>162</v>
      </c>
      <c r="B166" s="19" t="s">
        <v>2425</v>
      </c>
      <c r="C166" s="57" t="s">
        <v>2399</v>
      </c>
      <c r="D166" s="57">
        <v>5.23</v>
      </c>
      <c r="E166" s="98">
        <v>75</v>
      </c>
      <c r="F166" s="99">
        <f t="shared" si="2"/>
        <v>392.25</v>
      </c>
      <c r="G166" s="114"/>
    </row>
    <row r="167" s="104" customFormat="1" ht="25" customHeight="1" spans="1:7">
      <c r="A167" s="98">
        <v>163</v>
      </c>
      <c r="B167" s="19" t="s">
        <v>2426</v>
      </c>
      <c r="C167" s="57" t="s">
        <v>2399</v>
      </c>
      <c r="D167" s="57">
        <v>4.95</v>
      </c>
      <c r="E167" s="98">
        <v>75</v>
      </c>
      <c r="F167" s="99">
        <f t="shared" si="2"/>
        <v>371.25</v>
      </c>
      <c r="G167" s="114"/>
    </row>
    <row r="168" s="104" customFormat="1" ht="25" customHeight="1" spans="1:7">
      <c r="A168" s="98">
        <v>164</v>
      </c>
      <c r="B168" s="19" t="s">
        <v>2427</v>
      </c>
      <c r="C168" s="57" t="s">
        <v>2399</v>
      </c>
      <c r="D168" s="57">
        <v>13.95</v>
      </c>
      <c r="E168" s="98">
        <v>75</v>
      </c>
      <c r="F168" s="99">
        <f t="shared" si="2"/>
        <v>1046.25</v>
      </c>
      <c r="G168" s="114"/>
    </row>
    <row r="169" s="104" customFormat="1" ht="25" customHeight="1" spans="1:7">
      <c r="A169" s="98">
        <v>165</v>
      </c>
      <c r="B169" s="19" t="s">
        <v>2428</v>
      </c>
      <c r="C169" s="57" t="s">
        <v>2399</v>
      </c>
      <c r="D169" s="57">
        <v>10.53</v>
      </c>
      <c r="E169" s="98">
        <v>75</v>
      </c>
      <c r="F169" s="99">
        <f t="shared" si="2"/>
        <v>789.75</v>
      </c>
      <c r="G169" s="114"/>
    </row>
    <row r="170" s="104" customFormat="1" ht="25" customHeight="1" spans="1:7">
      <c r="A170" s="98">
        <v>166</v>
      </c>
      <c r="B170" s="19" t="s">
        <v>2429</v>
      </c>
      <c r="C170" s="57" t="s">
        <v>2399</v>
      </c>
      <c r="D170" s="57">
        <v>10.36</v>
      </c>
      <c r="E170" s="98">
        <v>75</v>
      </c>
      <c r="F170" s="99">
        <f t="shared" si="2"/>
        <v>777</v>
      </c>
      <c r="G170" s="114"/>
    </row>
    <row r="171" s="104" customFormat="1" ht="25" customHeight="1" spans="1:7">
      <c r="A171" s="98">
        <v>167</v>
      </c>
      <c r="B171" s="19" t="s">
        <v>2430</v>
      </c>
      <c r="C171" s="57" t="s">
        <v>2399</v>
      </c>
      <c r="D171" s="57">
        <v>8.36</v>
      </c>
      <c r="E171" s="98">
        <v>75</v>
      </c>
      <c r="F171" s="99">
        <f t="shared" si="2"/>
        <v>627</v>
      </c>
      <c r="G171" s="114"/>
    </row>
    <row r="172" s="104" customFormat="1" ht="25" customHeight="1" spans="1:7">
      <c r="A172" s="98">
        <v>168</v>
      </c>
      <c r="B172" s="19" t="s">
        <v>2431</v>
      </c>
      <c r="C172" s="57" t="s">
        <v>2399</v>
      </c>
      <c r="D172" s="57">
        <v>11.83</v>
      </c>
      <c r="E172" s="98">
        <v>75</v>
      </c>
      <c r="F172" s="99">
        <f t="shared" si="2"/>
        <v>887.25</v>
      </c>
      <c r="G172" s="114"/>
    </row>
    <row r="173" s="104" customFormat="1" ht="25" customHeight="1" spans="1:7">
      <c r="A173" s="98">
        <v>169</v>
      </c>
      <c r="B173" s="19" t="s">
        <v>2432</v>
      </c>
      <c r="C173" s="57" t="s">
        <v>2399</v>
      </c>
      <c r="D173" s="57">
        <v>14.45</v>
      </c>
      <c r="E173" s="98">
        <v>75</v>
      </c>
      <c r="F173" s="99">
        <f t="shared" si="2"/>
        <v>1083.75</v>
      </c>
      <c r="G173" s="114"/>
    </row>
    <row r="174" s="104" customFormat="1" ht="25" customHeight="1" spans="1:7">
      <c r="A174" s="98">
        <v>170</v>
      </c>
      <c r="B174" s="19" t="s">
        <v>2433</v>
      </c>
      <c r="C174" s="57" t="s">
        <v>2399</v>
      </c>
      <c r="D174" s="57">
        <v>2.56</v>
      </c>
      <c r="E174" s="98">
        <v>75</v>
      </c>
      <c r="F174" s="99">
        <f t="shared" si="2"/>
        <v>192</v>
      </c>
      <c r="G174" s="114"/>
    </row>
    <row r="175" s="104" customFormat="1" ht="25" customHeight="1" spans="1:7">
      <c r="A175" s="98">
        <v>171</v>
      </c>
      <c r="B175" s="19" t="s">
        <v>2434</v>
      </c>
      <c r="C175" s="57" t="s">
        <v>2399</v>
      </c>
      <c r="D175" s="57">
        <v>13.13</v>
      </c>
      <c r="E175" s="98">
        <v>75</v>
      </c>
      <c r="F175" s="99">
        <f t="shared" si="2"/>
        <v>984.75</v>
      </c>
      <c r="G175" s="114"/>
    </row>
    <row r="176" s="104" customFormat="1" ht="25" customHeight="1" spans="1:7">
      <c r="A176" s="98">
        <v>172</v>
      </c>
      <c r="B176" s="19" t="s">
        <v>2435</v>
      </c>
      <c r="C176" s="57" t="s">
        <v>2399</v>
      </c>
      <c r="D176" s="57">
        <v>13.07</v>
      </c>
      <c r="E176" s="98">
        <v>75</v>
      </c>
      <c r="F176" s="99">
        <f t="shared" si="2"/>
        <v>980.25</v>
      </c>
      <c r="G176" s="114"/>
    </row>
    <row r="177" s="104" customFormat="1" ht="25" customHeight="1" spans="1:7">
      <c r="A177" s="98">
        <v>173</v>
      </c>
      <c r="B177" s="19" t="s">
        <v>2436</v>
      </c>
      <c r="C177" s="57" t="s">
        <v>2399</v>
      </c>
      <c r="D177" s="57">
        <v>20.25</v>
      </c>
      <c r="E177" s="98">
        <v>75</v>
      </c>
      <c r="F177" s="99">
        <f t="shared" si="2"/>
        <v>1518.75</v>
      </c>
      <c r="G177" s="114"/>
    </row>
    <row r="178" s="104" customFormat="1" ht="25" customHeight="1" spans="1:7">
      <c r="A178" s="98">
        <v>174</v>
      </c>
      <c r="B178" s="19" t="s">
        <v>2437</v>
      </c>
      <c r="C178" s="57" t="s">
        <v>2399</v>
      </c>
      <c r="D178" s="57">
        <v>17.6</v>
      </c>
      <c r="E178" s="98">
        <v>75</v>
      </c>
      <c r="F178" s="99">
        <f t="shared" si="2"/>
        <v>1320</v>
      </c>
      <c r="G178" s="114"/>
    </row>
    <row r="179" s="104" customFormat="1" ht="25" customHeight="1" spans="1:7">
      <c r="A179" s="98">
        <v>175</v>
      </c>
      <c r="B179" s="19" t="s">
        <v>2438</v>
      </c>
      <c r="C179" s="57" t="s">
        <v>2399</v>
      </c>
      <c r="D179" s="57">
        <v>8.62</v>
      </c>
      <c r="E179" s="98">
        <v>75</v>
      </c>
      <c r="F179" s="99">
        <f t="shared" si="2"/>
        <v>646.5</v>
      </c>
      <c r="G179" s="114"/>
    </row>
    <row r="180" s="104" customFormat="1" ht="25" customHeight="1" spans="1:7">
      <c r="A180" s="98">
        <v>176</v>
      </c>
      <c r="B180" s="19" t="s">
        <v>2439</v>
      </c>
      <c r="C180" s="57" t="s">
        <v>2399</v>
      </c>
      <c r="D180" s="57">
        <v>17.69</v>
      </c>
      <c r="E180" s="98">
        <v>75</v>
      </c>
      <c r="F180" s="99">
        <f t="shared" si="2"/>
        <v>1326.75</v>
      </c>
      <c r="G180" s="114"/>
    </row>
    <row r="181" s="104" customFormat="1" ht="25" customHeight="1" spans="1:7">
      <c r="A181" s="98">
        <v>177</v>
      </c>
      <c r="B181" s="19" t="s">
        <v>2440</v>
      </c>
      <c r="C181" s="57" t="s">
        <v>2399</v>
      </c>
      <c r="D181" s="57">
        <v>13.62</v>
      </c>
      <c r="E181" s="98">
        <v>75</v>
      </c>
      <c r="F181" s="99">
        <f t="shared" si="2"/>
        <v>1021.5</v>
      </c>
      <c r="G181" s="114"/>
    </row>
    <row r="182" s="104" customFormat="1" ht="25" customHeight="1" spans="1:7">
      <c r="A182" s="98">
        <v>178</v>
      </c>
      <c r="B182" s="19" t="s">
        <v>2441</v>
      </c>
      <c r="C182" s="57" t="s">
        <v>2399</v>
      </c>
      <c r="D182" s="57">
        <v>13.27</v>
      </c>
      <c r="E182" s="98">
        <v>75</v>
      </c>
      <c r="F182" s="99">
        <f t="shared" si="2"/>
        <v>995.25</v>
      </c>
      <c r="G182" s="114"/>
    </row>
    <row r="183" s="104" customFormat="1" ht="25" customHeight="1" spans="1:7">
      <c r="A183" s="98">
        <v>179</v>
      </c>
      <c r="B183" s="19" t="s">
        <v>2442</v>
      </c>
      <c r="C183" s="57" t="s">
        <v>2399</v>
      </c>
      <c r="D183" s="57">
        <v>8.39</v>
      </c>
      <c r="E183" s="98">
        <v>75</v>
      </c>
      <c r="F183" s="99">
        <f t="shared" si="2"/>
        <v>629.25</v>
      </c>
      <c r="G183" s="114"/>
    </row>
    <row r="184" s="104" customFormat="1" ht="25" customHeight="1" spans="1:7">
      <c r="A184" s="98">
        <v>180</v>
      </c>
      <c r="B184" s="19" t="s">
        <v>2443</v>
      </c>
      <c r="C184" s="57" t="s">
        <v>2399</v>
      </c>
      <c r="D184" s="57">
        <v>8.71</v>
      </c>
      <c r="E184" s="98">
        <v>75</v>
      </c>
      <c r="F184" s="99">
        <f t="shared" ref="F184:F234" si="3">D184*E184</f>
        <v>653.25</v>
      </c>
      <c r="G184" s="114"/>
    </row>
    <row r="185" s="104" customFormat="1" ht="25" customHeight="1" spans="1:7">
      <c r="A185" s="98">
        <v>181</v>
      </c>
      <c r="B185" s="19" t="s">
        <v>2444</v>
      </c>
      <c r="C185" s="57" t="s">
        <v>2399</v>
      </c>
      <c r="D185" s="57">
        <v>8.19</v>
      </c>
      <c r="E185" s="98">
        <v>75</v>
      </c>
      <c r="F185" s="99">
        <f t="shared" si="3"/>
        <v>614.25</v>
      </c>
      <c r="G185" s="114"/>
    </row>
    <row r="186" s="104" customFormat="1" ht="25" customHeight="1" spans="1:7">
      <c r="A186" s="98">
        <v>182</v>
      </c>
      <c r="B186" s="19" t="s">
        <v>2445</v>
      </c>
      <c r="C186" s="57" t="s">
        <v>2399</v>
      </c>
      <c r="D186" s="57">
        <v>5.63</v>
      </c>
      <c r="E186" s="98">
        <v>75</v>
      </c>
      <c r="F186" s="99">
        <f t="shared" si="3"/>
        <v>422.25</v>
      </c>
      <c r="G186" s="114"/>
    </row>
    <row r="187" s="104" customFormat="1" ht="25" customHeight="1" spans="1:7">
      <c r="A187" s="98">
        <v>183</v>
      </c>
      <c r="B187" s="19" t="s">
        <v>2446</v>
      </c>
      <c r="C187" s="57" t="s">
        <v>2399</v>
      </c>
      <c r="D187" s="57">
        <v>2.18</v>
      </c>
      <c r="E187" s="98">
        <v>75</v>
      </c>
      <c r="F187" s="99">
        <f t="shared" si="3"/>
        <v>163.5</v>
      </c>
      <c r="G187" s="114"/>
    </row>
    <row r="188" s="104" customFormat="1" ht="25" customHeight="1" spans="1:7">
      <c r="A188" s="98">
        <v>184</v>
      </c>
      <c r="B188" s="19" t="s">
        <v>2447</v>
      </c>
      <c r="C188" s="57" t="s">
        <v>2448</v>
      </c>
      <c r="D188" s="57">
        <v>10.13</v>
      </c>
      <c r="E188" s="98">
        <v>75</v>
      </c>
      <c r="F188" s="99">
        <f t="shared" si="3"/>
        <v>759.75</v>
      </c>
      <c r="G188" s="114"/>
    </row>
    <row r="189" s="104" customFormat="1" ht="25" customHeight="1" spans="1:7">
      <c r="A189" s="98">
        <v>185</v>
      </c>
      <c r="B189" s="19" t="s">
        <v>2449</v>
      </c>
      <c r="C189" s="57" t="s">
        <v>2448</v>
      </c>
      <c r="D189" s="57">
        <v>4.07</v>
      </c>
      <c r="E189" s="98">
        <v>75</v>
      </c>
      <c r="F189" s="99">
        <f t="shared" si="3"/>
        <v>305.25</v>
      </c>
      <c r="G189" s="114"/>
    </row>
    <row r="190" s="104" customFormat="1" ht="25" customHeight="1" spans="1:7">
      <c r="A190" s="98">
        <v>186</v>
      </c>
      <c r="B190" s="19" t="s">
        <v>2450</v>
      </c>
      <c r="C190" s="57" t="s">
        <v>2448</v>
      </c>
      <c r="D190" s="57">
        <v>3.57</v>
      </c>
      <c r="E190" s="98">
        <v>75</v>
      </c>
      <c r="F190" s="99">
        <f t="shared" si="3"/>
        <v>267.75</v>
      </c>
      <c r="G190" s="114"/>
    </row>
    <row r="191" s="104" customFormat="1" ht="25" customHeight="1" spans="1:7">
      <c r="A191" s="98">
        <v>187</v>
      </c>
      <c r="B191" s="19" t="s">
        <v>2451</v>
      </c>
      <c r="C191" s="57" t="s">
        <v>2448</v>
      </c>
      <c r="D191" s="57">
        <v>1.24</v>
      </c>
      <c r="E191" s="98">
        <v>75</v>
      </c>
      <c r="F191" s="99">
        <f t="shared" si="3"/>
        <v>93</v>
      </c>
      <c r="G191" s="114"/>
    </row>
    <row r="192" s="104" customFormat="1" ht="25" customHeight="1" spans="1:7">
      <c r="A192" s="98">
        <v>188</v>
      </c>
      <c r="B192" s="19" t="s">
        <v>2452</v>
      </c>
      <c r="C192" s="57" t="s">
        <v>2448</v>
      </c>
      <c r="D192" s="57">
        <v>13.29</v>
      </c>
      <c r="E192" s="98">
        <v>75</v>
      </c>
      <c r="F192" s="99">
        <f t="shared" si="3"/>
        <v>996.75</v>
      </c>
      <c r="G192" s="114"/>
    </row>
    <row r="193" s="104" customFormat="1" ht="25" customHeight="1" spans="1:7">
      <c r="A193" s="98">
        <v>189</v>
      </c>
      <c r="B193" s="19" t="s">
        <v>2453</v>
      </c>
      <c r="C193" s="57" t="s">
        <v>2448</v>
      </c>
      <c r="D193" s="57">
        <v>10.2</v>
      </c>
      <c r="E193" s="98">
        <v>75</v>
      </c>
      <c r="F193" s="99">
        <f t="shared" si="3"/>
        <v>765</v>
      </c>
      <c r="G193" s="114"/>
    </row>
    <row r="194" s="104" customFormat="1" ht="25" customHeight="1" spans="1:7">
      <c r="A194" s="98">
        <v>190</v>
      </c>
      <c r="B194" s="19" t="s">
        <v>2454</v>
      </c>
      <c r="C194" s="57" t="s">
        <v>2448</v>
      </c>
      <c r="D194" s="57">
        <v>21.68</v>
      </c>
      <c r="E194" s="98">
        <v>75</v>
      </c>
      <c r="F194" s="99">
        <f t="shared" si="3"/>
        <v>1626</v>
      </c>
      <c r="G194" s="114"/>
    </row>
    <row r="195" s="104" customFormat="1" ht="25" customHeight="1" spans="1:7">
      <c r="A195" s="98">
        <v>191</v>
      </c>
      <c r="B195" s="19" t="s">
        <v>2455</v>
      </c>
      <c r="C195" s="57" t="s">
        <v>2448</v>
      </c>
      <c r="D195" s="57">
        <v>12.8</v>
      </c>
      <c r="E195" s="98">
        <v>75</v>
      </c>
      <c r="F195" s="99">
        <f t="shared" si="3"/>
        <v>960</v>
      </c>
      <c r="G195" s="114"/>
    </row>
    <row r="196" s="104" customFormat="1" ht="25" customHeight="1" spans="1:7">
      <c r="A196" s="98">
        <v>192</v>
      </c>
      <c r="B196" s="19" t="s">
        <v>2456</v>
      </c>
      <c r="C196" s="57" t="s">
        <v>2448</v>
      </c>
      <c r="D196" s="57">
        <v>7.02</v>
      </c>
      <c r="E196" s="98">
        <v>75</v>
      </c>
      <c r="F196" s="99">
        <f t="shared" si="3"/>
        <v>526.5</v>
      </c>
      <c r="G196" s="114"/>
    </row>
    <row r="197" s="104" customFormat="1" ht="25" customHeight="1" spans="1:7">
      <c r="A197" s="98">
        <v>193</v>
      </c>
      <c r="B197" s="19" t="s">
        <v>2457</v>
      </c>
      <c r="C197" s="57" t="s">
        <v>2448</v>
      </c>
      <c r="D197" s="57">
        <v>20.75</v>
      </c>
      <c r="E197" s="98">
        <v>75</v>
      </c>
      <c r="F197" s="99">
        <f t="shared" si="3"/>
        <v>1556.25</v>
      </c>
      <c r="G197" s="114"/>
    </row>
    <row r="198" s="104" customFormat="1" ht="25" customHeight="1" spans="1:7">
      <c r="A198" s="98">
        <v>194</v>
      </c>
      <c r="B198" s="19" t="s">
        <v>2458</v>
      </c>
      <c r="C198" s="57" t="s">
        <v>2448</v>
      </c>
      <c r="D198" s="57">
        <v>15.33</v>
      </c>
      <c r="E198" s="98">
        <v>75</v>
      </c>
      <c r="F198" s="99">
        <f t="shared" si="3"/>
        <v>1149.75</v>
      </c>
      <c r="G198" s="114"/>
    </row>
    <row r="199" s="104" customFormat="1" ht="25" customHeight="1" spans="1:7">
      <c r="A199" s="98">
        <v>195</v>
      </c>
      <c r="B199" s="19" t="s">
        <v>2459</v>
      </c>
      <c r="C199" s="57" t="s">
        <v>2448</v>
      </c>
      <c r="D199" s="57">
        <v>10.94</v>
      </c>
      <c r="E199" s="98">
        <v>75</v>
      </c>
      <c r="F199" s="99">
        <f t="shared" si="3"/>
        <v>820.5</v>
      </c>
      <c r="G199" s="114"/>
    </row>
    <row r="200" s="104" customFormat="1" ht="25" customHeight="1" spans="1:7">
      <c r="A200" s="98">
        <v>196</v>
      </c>
      <c r="B200" s="19" t="s">
        <v>2460</v>
      </c>
      <c r="C200" s="57" t="s">
        <v>2448</v>
      </c>
      <c r="D200" s="57">
        <v>14.97</v>
      </c>
      <c r="E200" s="98">
        <v>75</v>
      </c>
      <c r="F200" s="99">
        <f t="shared" si="3"/>
        <v>1122.75</v>
      </c>
      <c r="G200" s="114"/>
    </row>
    <row r="201" s="104" customFormat="1" ht="25" customHeight="1" spans="1:7">
      <c r="A201" s="98">
        <v>197</v>
      </c>
      <c r="B201" s="19" t="s">
        <v>2461</v>
      </c>
      <c r="C201" s="57" t="s">
        <v>2448</v>
      </c>
      <c r="D201" s="57">
        <v>24.57</v>
      </c>
      <c r="E201" s="98">
        <v>75</v>
      </c>
      <c r="F201" s="99">
        <f t="shared" si="3"/>
        <v>1842.75</v>
      </c>
      <c r="G201" s="114"/>
    </row>
    <row r="202" s="104" customFormat="1" ht="25" customHeight="1" spans="1:7">
      <c r="A202" s="98">
        <v>198</v>
      </c>
      <c r="B202" s="19" t="s">
        <v>2462</v>
      </c>
      <c r="C202" s="57" t="s">
        <v>2448</v>
      </c>
      <c r="D202" s="57">
        <v>14.8</v>
      </c>
      <c r="E202" s="98">
        <v>75</v>
      </c>
      <c r="F202" s="99">
        <f t="shared" si="3"/>
        <v>1110</v>
      </c>
      <c r="G202" s="114"/>
    </row>
    <row r="203" s="104" customFormat="1" ht="25" customHeight="1" spans="1:7">
      <c r="A203" s="98">
        <v>199</v>
      </c>
      <c r="B203" s="19" t="s">
        <v>2463</v>
      </c>
      <c r="C203" s="57" t="s">
        <v>2448</v>
      </c>
      <c r="D203" s="57">
        <v>17.81</v>
      </c>
      <c r="E203" s="98">
        <v>75</v>
      </c>
      <c r="F203" s="99">
        <f t="shared" si="3"/>
        <v>1335.75</v>
      </c>
      <c r="G203" s="114"/>
    </row>
    <row r="204" s="104" customFormat="1" ht="25" customHeight="1" spans="1:7">
      <c r="A204" s="98">
        <v>200</v>
      </c>
      <c r="B204" s="19" t="s">
        <v>2464</v>
      </c>
      <c r="C204" s="57" t="s">
        <v>2448</v>
      </c>
      <c r="D204" s="57">
        <v>12.23</v>
      </c>
      <c r="E204" s="98">
        <v>75</v>
      </c>
      <c r="F204" s="99">
        <f t="shared" si="3"/>
        <v>917.25</v>
      </c>
      <c r="G204" s="114"/>
    </row>
    <row r="205" s="104" customFormat="1" ht="25" customHeight="1" spans="1:7">
      <c r="A205" s="98">
        <v>201</v>
      </c>
      <c r="B205" s="19" t="s">
        <v>2465</v>
      </c>
      <c r="C205" s="57" t="s">
        <v>2448</v>
      </c>
      <c r="D205" s="57">
        <v>16.4</v>
      </c>
      <c r="E205" s="98">
        <v>75</v>
      </c>
      <c r="F205" s="99">
        <f t="shared" si="3"/>
        <v>1230</v>
      </c>
      <c r="G205" s="114"/>
    </row>
    <row r="206" s="104" customFormat="1" ht="25" customHeight="1" spans="1:7">
      <c r="A206" s="98">
        <v>202</v>
      </c>
      <c r="B206" s="19" t="s">
        <v>2466</v>
      </c>
      <c r="C206" s="57" t="s">
        <v>2448</v>
      </c>
      <c r="D206" s="57">
        <v>18.18</v>
      </c>
      <c r="E206" s="98">
        <v>75</v>
      </c>
      <c r="F206" s="99">
        <f t="shared" si="3"/>
        <v>1363.5</v>
      </c>
      <c r="G206" s="114"/>
    </row>
    <row r="207" s="104" customFormat="1" ht="25" customHeight="1" spans="1:7">
      <c r="A207" s="98">
        <v>203</v>
      </c>
      <c r="B207" s="19" t="s">
        <v>2467</v>
      </c>
      <c r="C207" s="57" t="s">
        <v>2448</v>
      </c>
      <c r="D207" s="57">
        <v>15.37</v>
      </c>
      <c r="E207" s="98">
        <v>75</v>
      </c>
      <c r="F207" s="99">
        <f t="shared" si="3"/>
        <v>1152.75</v>
      </c>
      <c r="G207" s="114"/>
    </row>
    <row r="208" s="104" customFormat="1" ht="25" customHeight="1" spans="1:7">
      <c r="A208" s="98">
        <v>204</v>
      </c>
      <c r="B208" s="19" t="s">
        <v>2468</v>
      </c>
      <c r="C208" s="57" t="s">
        <v>2448</v>
      </c>
      <c r="D208" s="57">
        <v>18.77</v>
      </c>
      <c r="E208" s="98">
        <v>75</v>
      </c>
      <c r="F208" s="99">
        <f t="shared" si="3"/>
        <v>1407.75</v>
      </c>
      <c r="G208" s="114"/>
    </row>
    <row r="209" s="104" customFormat="1" ht="25" customHeight="1" spans="1:7">
      <c r="A209" s="98">
        <v>205</v>
      </c>
      <c r="B209" s="19" t="s">
        <v>2469</v>
      </c>
      <c r="C209" s="57" t="s">
        <v>2448</v>
      </c>
      <c r="D209" s="57">
        <v>18.19</v>
      </c>
      <c r="E209" s="98">
        <v>75</v>
      </c>
      <c r="F209" s="99">
        <f t="shared" si="3"/>
        <v>1364.25</v>
      </c>
      <c r="G209" s="114"/>
    </row>
    <row r="210" s="104" customFormat="1" ht="25" customHeight="1" spans="1:7">
      <c r="A210" s="98">
        <v>206</v>
      </c>
      <c r="B210" s="19" t="s">
        <v>2470</v>
      </c>
      <c r="C210" s="57" t="s">
        <v>2448</v>
      </c>
      <c r="D210" s="57">
        <v>8.98</v>
      </c>
      <c r="E210" s="98">
        <v>75</v>
      </c>
      <c r="F210" s="99">
        <f t="shared" si="3"/>
        <v>673.5</v>
      </c>
      <c r="G210" s="114"/>
    </row>
    <row r="211" s="104" customFormat="1" ht="25" customHeight="1" spans="1:7">
      <c r="A211" s="98">
        <v>207</v>
      </c>
      <c r="B211" s="19" t="s">
        <v>2471</v>
      </c>
      <c r="C211" s="57" t="s">
        <v>2448</v>
      </c>
      <c r="D211" s="57">
        <v>14.44</v>
      </c>
      <c r="E211" s="98">
        <v>75</v>
      </c>
      <c r="F211" s="99">
        <f t="shared" si="3"/>
        <v>1083</v>
      </c>
      <c r="G211" s="114"/>
    </row>
    <row r="212" s="104" customFormat="1" ht="25" customHeight="1" spans="1:7">
      <c r="A212" s="98">
        <v>208</v>
      </c>
      <c r="B212" s="19" t="s">
        <v>2472</v>
      </c>
      <c r="C212" s="57" t="s">
        <v>2448</v>
      </c>
      <c r="D212" s="57">
        <v>15.38</v>
      </c>
      <c r="E212" s="98">
        <v>75</v>
      </c>
      <c r="F212" s="99">
        <f t="shared" si="3"/>
        <v>1153.5</v>
      </c>
      <c r="G212" s="114"/>
    </row>
    <row r="213" s="104" customFormat="1" ht="25" customHeight="1" spans="1:7">
      <c r="A213" s="98">
        <v>209</v>
      </c>
      <c r="B213" s="19" t="s">
        <v>2473</v>
      </c>
      <c r="C213" s="57" t="s">
        <v>2448</v>
      </c>
      <c r="D213" s="57">
        <v>11.38</v>
      </c>
      <c r="E213" s="98">
        <v>75</v>
      </c>
      <c r="F213" s="99">
        <f t="shared" si="3"/>
        <v>853.5</v>
      </c>
      <c r="G213" s="114"/>
    </row>
    <row r="214" s="104" customFormat="1" ht="25" customHeight="1" spans="1:7">
      <c r="A214" s="98">
        <v>210</v>
      </c>
      <c r="B214" s="19" t="s">
        <v>2474</v>
      </c>
      <c r="C214" s="57" t="s">
        <v>2448</v>
      </c>
      <c r="D214" s="57">
        <v>12.62</v>
      </c>
      <c r="E214" s="98">
        <v>75</v>
      </c>
      <c r="F214" s="99">
        <f t="shared" si="3"/>
        <v>946.5</v>
      </c>
      <c r="G214" s="114"/>
    </row>
    <row r="215" s="104" customFormat="1" ht="25" customHeight="1" spans="1:7">
      <c r="A215" s="98">
        <v>211</v>
      </c>
      <c r="B215" s="19" t="s">
        <v>2475</v>
      </c>
      <c r="C215" s="57" t="s">
        <v>2448</v>
      </c>
      <c r="D215" s="57">
        <v>12.1</v>
      </c>
      <c r="E215" s="98">
        <v>75</v>
      </c>
      <c r="F215" s="99">
        <f t="shared" si="3"/>
        <v>907.5</v>
      </c>
      <c r="G215" s="114"/>
    </row>
    <row r="216" s="104" customFormat="1" ht="25" customHeight="1" spans="1:7">
      <c r="A216" s="98">
        <v>212</v>
      </c>
      <c r="B216" s="19" t="s">
        <v>2476</v>
      </c>
      <c r="C216" s="57" t="s">
        <v>2448</v>
      </c>
      <c r="D216" s="57">
        <v>2.17</v>
      </c>
      <c r="E216" s="98">
        <v>75</v>
      </c>
      <c r="F216" s="99">
        <f t="shared" si="3"/>
        <v>162.75</v>
      </c>
      <c r="G216" s="114"/>
    </row>
    <row r="217" s="104" customFormat="1" ht="25" customHeight="1" spans="1:7">
      <c r="A217" s="98">
        <v>213</v>
      </c>
      <c r="B217" s="19" t="s">
        <v>2477</v>
      </c>
      <c r="C217" s="57" t="s">
        <v>2448</v>
      </c>
      <c r="D217" s="57">
        <v>11.91</v>
      </c>
      <c r="E217" s="98">
        <v>75</v>
      </c>
      <c r="F217" s="99">
        <f t="shared" si="3"/>
        <v>893.25</v>
      </c>
      <c r="G217" s="114"/>
    </row>
    <row r="218" s="104" customFormat="1" ht="25" customHeight="1" spans="1:7">
      <c r="A218" s="98">
        <v>214</v>
      </c>
      <c r="B218" s="19" t="s">
        <v>2478</v>
      </c>
      <c r="C218" s="57" t="s">
        <v>2448</v>
      </c>
      <c r="D218" s="57">
        <v>14.32</v>
      </c>
      <c r="E218" s="98">
        <v>75</v>
      </c>
      <c r="F218" s="99">
        <f t="shared" si="3"/>
        <v>1074</v>
      </c>
      <c r="G218" s="114"/>
    </row>
    <row r="219" s="104" customFormat="1" ht="25" customHeight="1" spans="1:7">
      <c r="A219" s="98">
        <v>215</v>
      </c>
      <c r="B219" s="19" t="s">
        <v>2479</v>
      </c>
      <c r="C219" s="57" t="s">
        <v>2448</v>
      </c>
      <c r="D219" s="57">
        <v>13.13</v>
      </c>
      <c r="E219" s="98">
        <v>75</v>
      </c>
      <c r="F219" s="99">
        <f t="shared" si="3"/>
        <v>984.75</v>
      </c>
      <c r="G219" s="114"/>
    </row>
    <row r="220" s="104" customFormat="1" ht="25" customHeight="1" spans="1:7">
      <c r="A220" s="98">
        <v>216</v>
      </c>
      <c r="B220" s="19" t="s">
        <v>2480</v>
      </c>
      <c r="C220" s="57" t="s">
        <v>2448</v>
      </c>
      <c r="D220" s="57">
        <v>26.23</v>
      </c>
      <c r="E220" s="98">
        <v>75</v>
      </c>
      <c r="F220" s="99">
        <f t="shared" si="3"/>
        <v>1967.25</v>
      </c>
      <c r="G220" s="114"/>
    </row>
    <row r="221" s="104" customFormat="1" ht="25" customHeight="1" spans="1:7">
      <c r="A221" s="98">
        <v>217</v>
      </c>
      <c r="B221" s="19" t="s">
        <v>2481</v>
      </c>
      <c r="C221" s="57" t="s">
        <v>2448</v>
      </c>
      <c r="D221" s="57">
        <v>23.84</v>
      </c>
      <c r="E221" s="98">
        <v>75</v>
      </c>
      <c r="F221" s="99">
        <f t="shared" si="3"/>
        <v>1788</v>
      </c>
      <c r="G221" s="114"/>
    </row>
    <row r="222" s="104" customFormat="1" ht="25" customHeight="1" spans="1:7">
      <c r="A222" s="98">
        <v>218</v>
      </c>
      <c r="B222" s="19" t="s">
        <v>2482</v>
      </c>
      <c r="C222" s="57" t="s">
        <v>2448</v>
      </c>
      <c r="D222" s="57">
        <v>19.2</v>
      </c>
      <c r="E222" s="98">
        <v>75</v>
      </c>
      <c r="F222" s="99">
        <f t="shared" si="3"/>
        <v>1440</v>
      </c>
      <c r="G222" s="114"/>
    </row>
    <row r="223" s="104" customFormat="1" ht="25" customHeight="1" spans="1:7">
      <c r="A223" s="98">
        <v>219</v>
      </c>
      <c r="B223" s="19" t="s">
        <v>2483</v>
      </c>
      <c r="C223" s="57" t="s">
        <v>2448</v>
      </c>
      <c r="D223" s="57">
        <v>18.93</v>
      </c>
      <c r="E223" s="98">
        <v>75</v>
      </c>
      <c r="F223" s="99">
        <f t="shared" si="3"/>
        <v>1419.75</v>
      </c>
      <c r="G223" s="114"/>
    </row>
    <row r="224" s="104" customFormat="1" ht="25" customHeight="1" spans="1:7">
      <c r="A224" s="98">
        <v>220</v>
      </c>
      <c r="B224" s="19" t="s">
        <v>2484</v>
      </c>
      <c r="C224" s="57" t="s">
        <v>2448</v>
      </c>
      <c r="D224" s="57">
        <v>16.08</v>
      </c>
      <c r="E224" s="98">
        <v>75</v>
      </c>
      <c r="F224" s="99">
        <f t="shared" si="3"/>
        <v>1206</v>
      </c>
      <c r="G224" s="114"/>
    </row>
    <row r="225" s="104" customFormat="1" ht="25" customHeight="1" spans="1:7">
      <c r="A225" s="98">
        <v>221</v>
      </c>
      <c r="B225" s="19" t="s">
        <v>2485</v>
      </c>
      <c r="C225" s="57" t="s">
        <v>2448</v>
      </c>
      <c r="D225" s="57">
        <v>19.81</v>
      </c>
      <c r="E225" s="98">
        <v>75</v>
      </c>
      <c r="F225" s="99">
        <f t="shared" si="3"/>
        <v>1485.75</v>
      </c>
      <c r="G225" s="114"/>
    </row>
    <row r="226" s="104" customFormat="1" ht="25" customHeight="1" spans="1:7">
      <c r="A226" s="98">
        <v>222</v>
      </c>
      <c r="B226" s="19" t="s">
        <v>2486</v>
      </c>
      <c r="C226" s="57" t="s">
        <v>2448</v>
      </c>
      <c r="D226" s="57">
        <v>16.69</v>
      </c>
      <c r="E226" s="98">
        <v>75</v>
      </c>
      <c r="F226" s="99">
        <f t="shared" si="3"/>
        <v>1251.75</v>
      </c>
      <c r="G226" s="114"/>
    </row>
    <row r="227" s="104" customFormat="1" ht="25" customHeight="1" spans="1:7">
      <c r="A227" s="98">
        <v>223</v>
      </c>
      <c r="B227" s="19" t="s">
        <v>2487</v>
      </c>
      <c r="C227" s="57" t="s">
        <v>2448</v>
      </c>
      <c r="D227" s="57">
        <v>14.06</v>
      </c>
      <c r="E227" s="98">
        <v>75</v>
      </c>
      <c r="F227" s="99">
        <f t="shared" si="3"/>
        <v>1054.5</v>
      </c>
      <c r="G227" s="114"/>
    </row>
    <row r="228" s="104" customFormat="1" ht="25" customHeight="1" spans="1:7">
      <c r="A228" s="98">
        <v>224</v>
      </c>
      <c r="B228" s="19" t="s">
        <v>2488</v>
      </c>
      <c r="C228" s="57" t="s">
        <v>2448</v>
      </c>
      <c r="D228" s="57">
        <v>17.89</v>
      </c>
      <c r="E228" s="98">
        <v>75</v>
      </c>
      <c r="F228" s="99">
        <f t="shared" si="3"/>
        <v>1341.75</v>
      </c>
      <c r="G228" s="114"/>
    </row>
    <row r="229" s="104" customFormat="1" ht="25" customHeight="1" spans="1:7">
      <c r="A229" s="98">
        <v>225</v>
      </c>
      <c r="B229" s="19" t="s">
        <v>2489</v>
      </c>
      <c r="C229" s="19" t="s">
        <v>2490</v>
      </c>
      <c r="D229" s="57">
        <v>8.91</v>
      </c>
      <c r="E229" s="98">
        <v>75</v>
      </c>
      <c r="F229" s="99">
        <f t="shared" si="3"/>
        <v>668.25</v>
      </c>
      <c r="G229" s="114"/>
    </row>
    <row r="230" s="104" customFormat="1" ht="25" customHeight="1" spans="1:7">
      <c r="A230" s="98">
        <v>226</v>
      </c>
      <c r="B230" s="19" t="s">
        <v>2491</v>
      </c>
      <c r="C230" s="19" t="s">
        <v>2490</v>
      </c>
      <c r="D230" s="57">
        <v>16.08</v>
      </c>
      <c r="E230" s="98">
        <v>75</v>
      </c>
      <c r="F230" s="99">
        <f t="shared" si="3"/>
        <v>1206</v>
      </c>
      <c r="G230" s="114"/>
    </row>
    <row r="231" s="104" customFormat="1" ht="25" customHeight="1" spans="1:7">
      <c r="A231" s="98">
        <v>227</v>
      </c>
      <c r="B231" s="19" t="s">
        <v>2492</v>
      </c>
      <c r="C231" s="19" t="s">
        <v>2490</v>
      </c>
      <c r="D231" s="57">
        <v>10.12</v>
      </c>
      <c r="E231" s="98">
        <v>75</v>
      </c>
      <c r="F231" s="99">
        <f t="shared" si="3"/>
        <v>759</v>
      </c>
      <c r="G231" s="114"/>
    </row>
    <row r="232" s="104" customFormat="1" ht="25" customHeight="1" spans="1:7">
      <c r="A232" s="98">
        <v>228</v>
      </c>
      <c r="B232" s="19" t="s">
        <v>2493</v>
      </c>
      <c r="C232" s="19" t="s">
        <v>2490</v>
      </c>
      <c r="D232" s="57">
        <v>10.67</v>
      </c>
      <c r="E232" s="98">
        <v>75</v>
      </c>
      <c r="F232" s="99">
        <f t="shared" si="3"/>
        <v>800.25</v>
      </c>
      <c r="G232" s="114"/>
    </row>
    <row r="233" s="104" customFormat="1" ht="25" customHeight="1" spans="1:7">
      <c r="A233" s="98">
        <v>229</v>
      </c>
      <c r="B233" s="19" t="s">
        <v>2494</v>
      </c>
      <c r="C233" s="19" t="s">
        <v>2490</v>
      </c>
      <c r="D233" s="57">
        <v>10.9</v>
      </c>
      <c r="E233" s="98">
        <v>75</v>
      </c>
      <c r="F233" s="99">
        <f t="shared" si="3"/>
        <v>817.5</v>
      </c>
      <c r="G233" s="114"/>
    </row>
    <row r="234" s="104" customFormat="1" ht="25" customHeight="1" spans="1:7">
      <c r="A234" s="98">
        <v>230</v>
      </c>
      <c r="B234" s="19" t="s">
        <v>2495</v>
      </c>
      <c r="C234" s="19" t="s">
        <v>2490</v>
      </c>
      <c r="D234" s="57">
        <v>7.29</v>
      </c>
      <c r="E234" s="98">
        <v>75</v>
      </c>
      <c r="F234" s="99">
        <f t="shared" si="3"/>
        <v>546.75</v>
      </c>
      <c r="G234" s="114"/>
    </row>
    <row r="235" s="104" customFormat="1" ht="25" customHeight="1" spans="1:7">
      <c r="A235" s="98">
        <v>231</v>
      </c>
      <c r="B235" s="19" t="s">
        <v>2496</v>
      </c>
      <c r="C235" s="19" t="s">
        <v>2490</v>
      </c>
      <c r="D235" s="57">
        <v>14.47</v>
      </c>
      <c r="E235" s="98">
        <v>75</v>
      </c>
      <c r="F235" s="117">
        <f>AVERAGE(D235*E235)</f>
        <v>1085.25</v>
      </c>
      <c r="G235" s="18"/>
    </row>
    <row r="236" s="104" customFormat="1" ht="25" customHeight="1" spans="1:7">
      <c r="A236" s="98">
        <v>232</v>
      </c>
      <c r="B236" s="19" t="s">
        <v>646</v>
      </c>
      <c r="C236" s="19" t="s">
        <v>2490</v>
      </c>
      <c r="D236" s="57">
        <v>2.82</v>
      </c>
      <c r="E236" s="98">
        <v>75</v>
      </c>
      <c r="F236" s="99">
        <f t="shared" ref="F236:F297" si="4">D236*E236</f>
        <v>211.5</v>
      </c>
      <c r="G236" s="114"/>
    </row>
    <row r="237" s="104" customFormat="1" ht="25" customHeight="1" spans="1:7">
      <c r="A237" s="98">
        <v>233</v>
      </c>
      <c r="B237" s="19" t="s">
        <v>2497</v>
      </c>
      <c r="C237" s="19" t="s">
        <v>2490</v>
      </c>
      <c r="D237" s="57">
        <v>6.09</v>
      </c>
      <c r="E237" s="98">
        <v>75</v>
      </c>
      <c r="F237" s="99">
        <f t="shared" si="4"/>
        <v>456.75</v>
      </c>
      <c r="G237" s="114"/>
    </row>
    <row r="238" s="104" customFormat="1" ht="25" customHeight="1" spans="1:7">
      <c r="A238" s="98">
        <v>234</v>
      </c>
      <c r="B238" s="19" t="s">
        <v>2498</v>
      </c>
      <c r="C238" s="19" t="s">
        <v>2490</v>
      </c>
      <c r="D238" s="57">
        <v>3.84</v>
      </c>
      <c r="E238" s="98">
        <v>75</v>
      </c>
      <c r="F238" s="99">
        <f t="shared" si="4"/>
        <v>288</v>
      </c>
      <c r="G238" s="114"/>
    </row>
    <row r="239" s="104" customFormat="1" ht="25" customHeight="1" spans="1:7">
      <c r="A239" s="98">
        <v>235</v>
      </c>
      <c r="B239" s="19" t="s">
        <v>2499</v>
      </c>
      <c r="C239" s="19" t="s">
        <v>2490</v>
      </c>
      <c r="D239" s="57">
        <v>5.17</v>
      </c>
      <c r="E239" s="98">
        <v>75</v>
      </c>
      <c r="F239" s="99">
        <f t="shared" si="4"/>
        <v>387.75</v>
      </c>
      <c r="G239" s="114"/>
    </row>
    <row r="240" s="104" customFormat="1" ht="25" customHeight="1" spans="1:7">
      <c r="A240" s="98">
        <v>236</v>
      </c>
      <c r="B240" s="19" t="s">
        <v>2167</v>
      </c>
      <c r="C240" s="19" t="s">
        <v>2490</v>
      </c>
      <c r="D240" s="57">
        <v>3.46</v>
      </c>
      <c r="E240" s="98">
        <v>75</v>
      </c>
      <c r="F240" s="99">
        <f t="shared" si="4"/>
        <v>259.5</v>
      </c>
      <c r="G240" s="114"/>
    </row>
    <row r="241" s="104" customFormat="1" ht="25" customHeight="1" spans="1:7">
      <c r="A241" s="98">
        <v>237</v>
      </c>
      <c r="B241" s="19" t="s">
        <v>2500</v>
      </c>
      <c r="C241" s="19" t="s">
        <v>2490</v>
      </c>
      <c r="D241" s="57">
        <v>9.81</v>
      </c>
      <c r="E241" s="98">
        <v>75</v>
      </c>
      <c r="F241" s="99">
        <f t="shared" si="4"/>
        <v>735.75</v>
      </c>
      <c r="G241" s="114"/>
    </row>
    <row r="242" s="104" customFormat="1" ht="25" customHeight="1" spans="1:7">
      <c r="A242" s="98">
        <v>238</v>
      </c>
      <c r="B242" s="19" t="s">
        <v>2501</v>
      </c>
      <c r="C242" s="19" t="s">
        <v>2490</v>
      </c>
      <c r="D242" s="57">
        <v>19.18</v>
      </c>
      <c r="E242" s="98">
        <v>75</v>
      </c>
      <c r="F242" s="99">
        <f t="shared" si="4"/>
        <v>1438.5</v>
      </c>
      <c r="G242" s="114"/>
    </row>
    <row r="243" s="104" customFormat="1" ht="25" customHeight="1" spans="1:7">
      <c r="A243" s="98">
        <v>239</v>
      </c>
      <c r="B243" s="19" t="s">
        <v>2502</v>
      </c>
      <c r="C243" s="19" t="s">
        <v>2490</v>
      </c>
      <c r="D243" s="57">
        <v>14.7</v>
      </c>
      <c r="E243" s="98">
        <v>75</v>
      </c>
      <c r="F243" s="99">
        <f t="shared" si="4"/>
        <v>1102.5</v>
      </c>
      <c r="G243" s="114"/>
    </row>
    <row r="244" s="104" customFormat="1" ht="25" customHeight="1" spans="1:7">
      <c r="A244" s="98">
        <v>240</v>
      </c>
      <c r="B244" s="19" t="s">
        <v>2503</v>
      </c>
      <c r="C244" s="19" t="s">
        <v>2490</v>
      </c>
      <c r="D244" s="57">
        <v>2.54</v>
      </c>
      <c r="E244" s="98">
        <v>75</v>
      </c>
      <c r="F244" s="99">
        <f t="shared" si="4"/>
        <v>190.5</v>
      </c>
      <c r="G244" s="114"/>
    </row>
    <row r="245" s="104" customFormat="1" ht="25" customHeight="1" spans="1:7">
      <c r="A245" s="98">
        <v>241</v>
      </c>
      <c r="B245" s="19" t="s">
        <v>2504</v>
      </c>
      <c r="C245" s="19" t="s">
        <v>2490</v>
      </c>
      <c r="D245" s="57">
        <v>1.93</v>
      </c>
      <c r="E245" s="98">
        <v>75</v>
      </c>
      <c r="F245" s="99">
        <f t="shared" si="4"/>
        <v>144.75</v>
      </c>
      <c r="G245" s="114"/>
    </row>
    <row r="246" s="104" customFormat="1" ht="25" customHeight="1" spans="1:7">
      <c r="A246" s="98">
        <v>242</v>
      </c>
      <c r="B246" s="19" t="s">
        <v>2505</v>
      </c>
      <c r="C246" s="19" t="s">
        <v>2490</v>
      </c>
      <c r="D246" s="57">
        <v>5.19</v>
      </c>
      <c r="E246" s="98">
        <v>75</v>
      </c>
      <c r="F246" s="99">
        <f t="shared" si="4"/>
        <v>389.25</v>
      </c>
      <c r="G246" s="114"/>
    </row>
    <row r="247" s="104" customFormat="1" ht="25" customHeight="1" spans="1:7">
      <c r="A247" s="98">
        <v>243</v>
      </c>
      <c r="B247" s="19" t="s">
        <v>2506</v>
      </c>
      <c r="C247" s="19" t="s">
        <v>2490</v>
      </c>
      <c r="D247" s="57">
        <v>13.21</v>
      </c>
      <c r="E247" s="98">
        <v>75</v>
      </c>
      <c r="F247" s="99">
        <f t="shared" si="4"/>
        <v>990.75</v>
      </c>
      <c r="G247" s="119"/>
    </row>
    <row r="248" s="104" customFormat="1" ht="25" customHeight="1" spans="1:7">
      <c r="A248" s="98">
        <v>244</v>
      </c>
      <c r="B248" s="19" t="s">
        <v>2507</v>
      </c>
      <c r="C248" s="19" t="s">
        <v>2490</v>
      </c>
      <c r="D248" s="57">
        <v>4.29</v>
      </c>
      <c r="E248" s="98">
        <v>75</v>
      </c>
      <c r="F248" s="99">
        <f t="shared" si="4"/>
        <v>321.75</v>
      </c>
      <c r="G248" s="114"/>
    </row>
    <row r="249" s="104" customFormat="1" ht="25" customHeight="1" spans="1:7">
      <c r="A249" s="98">
        <v>245</v>
      </c>
      <c r="B249" s="19" t="s">
        <v>2508</v>
      </c>
      <c r="C249" s="19" t="s">
        <v>2490</v>
      </c>
      <c r="D249" s="57">
        <v>2.83</v>
      </c>
      <c r="E249" s="98">
        <v>75</v>
      </c>
      <c r="F249" s="99">
        <f t="shared" si="4"/>
        <v>212.25</v>
      </c>
      <c r="G249" s="114"/>
    </row>
    <row r="250" s="104" customFormat="1" ht="25" customHeight="1" spans="1:7">
      <c r="A250" s="98">
        <v>246</v>
      </c>
      <c r="B250" s="19" t="s">
        <v>2509</v>
      </c>
      <c r="C250" s="19" t="s">
        <v>2490</v>
      </c>
      <c r="D250" s="57">
        <v>13.09</v>
      </c>
      <c r="E250" s="98">
        <v>75</v>
      </c>
      <c r="F250" s="99">
        <f t="shared" si="4"/>
        <v>981.75</v>
      </c>
      <c r="G250" s="114"/>
    </row>
    <row r="251" s="104" customFormat="1" ht="25" customHeight="1" spans="1:7">
      <c r="A251" s="98">
        <v>247</v>
      </c>
      <c r="B251" s="19" t="s">
        <v>2510</v>
      </c>
      <c r="C251" s="19" t="s">
        <v>2490</v>
      </c>
      <c r="D251" s="57">
        <v>7.34</v>
      </c>
      <c r="E251" s="98">
        <v>75</v>
      </c>
      <c r="F251" s="99">
        <f t="shared" si="4"/>
        <v>550.5</v>
      </c>
      <c r="G251" s="114"/>
    </row>
    <row r="252" s="104" customFormat="1" ht="25" customHeight="1" spans="1:7">
      <c r="A252" s="98">
        <v>248</v>
      </c>
      <c r="B252" s="19" t="s">
        <v>2511</v>
      </c>
      <c r="C252" s="19" t="s">
        <v>2490</v>
      </c>
      <c r="D252" s="57">
        <v>16.83</v>
      </c>
      <c r="E252" s="98">
        <v>75</v>
      </c>
      <c r="F252" s="99">
        <f t="shared" si="4"/>
        <v>1262.25</v>
      </c>
      <c r="G252" s="114"/>
    </row>
    <row r="253" s="104" customFormat="1" ht="25" customHeight="1" spans="1:7">
      <c r="A253" s="98">
        <v>249</v>
      </c>
      <c r="B253" s="19" t="s">
        <v>2512</v>
      </c>
      <c r="C253" s="19" t="s">
        <v>2490</v>
      </c>
      <c r="D253" s="57">
        <v>19.86</v>
      </c>
      <c r="E253" s="98">
        <v>75</v>
      </c>
      <c r="F253" s="99">
        <f t="shared" si="4"/>
        <v>1489.5</v>
      </c>
      <c r="G253" s="114"/>
    </row>
    <row r="254" s="104" customFormat="1" ht="25" customHeight="1" spans="1:7">
      <c r="A254" s="98">
        <v>250</v>
      </c>
      <c r="B254" s="19" t="s">
        <v>2513</v>
      </c>
      <c r="C254" s="19" t="s">
        <v>2490</v>
      </c>
      <c r="D254" s="57">
        <v>12.03</v>
      </c>
      <c r="E254" s="98">
        <v>75</v>
      </c>
      <c r="F254" s="99">
        <f t="shared" si="4"/>
        <v>902.25</v>
      </c>
      <c r="G254" s="114"/>
    </row>
    <row r="255" s="104" customFormat="1" ht="25" customHeight="1" spans="1:7">
      <c r="A255" s="98">
        <v>251</v>
      </c>
      <c r="B255" s="19" t="s">
        <v>2514</v>
      </c>
      <c r="C255" s="19" t="s">
        <v>2490</v>
      </c>
      <c r="D255" s="57">
        <v>14.88</v>
      </c>
      <c r="E255" s="98">
        <v>75</v>
      </c>
      <c r="F255" s="99">
        <f t="shared" si="4"/>
        <v>1116</v>
      </c>
      <c r="G255" s="114"/>
    </row>
    <row r="256" s="104" customFormat="1" ht="25" customHeight="1" spans="1:7">
      <c r="A256" s="98">
        <v>252</v>
      </c>
      <c r="B256" s="19" t="s">
        <v>2515</v>
      </c>
      <c r="C256" s="19" t="s">
        <v>2490</v>
      </c>
      <c r="D256" s="57">
        <v>12.72</v>
      </c>
      <c r="E256" s="98">
        <v>75</v>
      </c>
      <c r="F256" s="99">
        <f t="shared" si="4"/>
        <v>954</v>
      </c>
      <c r="G256" s="114"/>
    </row>
    <row r="257" s="104" customFormat="1" ht="25" customHeight="1" spans="1:7">
      <c r="A257" s="98">
        <v>253</v>
      </c>
      <c r="B257" s="19" t="s">
        <v>2516</v>
      </c>
      <c r="C257" s="19" t="s">
        <v>2490</v>
      </c>
      <c r="D257" s="57">
        <v>7.42</v>
      </c>
      <c r="E257" s="98">
        <v>75</v>
      </c>
      <c r="F257" s="99">
        <f t="shared" si="4"/>
        <v>556.5</v>
      </c>
      <c r="G257" s="114"/>
    </row>
    <row r="258" s="104" customFormat="1" ht="25" customHeight="1" spans="1:7">
      <c r="A258" s="98">
        <v>254</v>
      </c>
      <c r="B258" s="19" t="s">
        <v>2517</v>
      </c>
      <c r="C258" s="19" t="s">
        <v>2490</v>
      </c>
      <c r="D258" s="57">
        <v>8.39</v>
      </c>
      <c r="E258" s="98">
        <v>75</v>
      </c>
      <c r="F258" s="99">
        <f t="shared" si="4"/>
        <v>629.25</v>
      </c>
      <c r="G258" s="114"/>
    </row>
    <row r="259" s="104" customFormat="1" ht="25" customHeight="1" spans="1:7">
      <c r="A259" s="98">
        <v>255</v>
      </c>
      <c r="B259" s="19" t="s">
        <v>2518</v>
      </c>
      <c r="C259" s="19" t="s">
        <v>2490</v>
      </c>
      <c r="D259" s="57">
        <v>4.99</v>
      </c>
      <c r="E259" s="98">
        <v>75</v>
      </c>
      <c r="F259" s="99">
        <f t="shared" si="4"/>
        <v>374.25</v>
      </c>
      <c r="G259" s="114"/>
    </row>
    <row r="260" s="104" customFormat="1" ht="25" customHeight="1" spans="1:7">
      <c r="A260" s="98">
        <v>256</v>
      </c>
      <c r="B260" s="19" t="s">
        <v>2519</v>
      </c>
      <c r="C260" s="19" t="s">
        <v>2490</v>
      </c>
      <c r="D260" s="57">
        <v>4.62</v>
      </c>
      <c r="E260" s="98">
        <v>75</v>
      </c>
      <c r="F260" s="99">
        <f t="shared" si="4"/>
        <v>346.5</v>
      </c>
      <c r="G260" s="114"/>
    </row>
    <row r="261" s="104" customFormat="1" ht="25" customHeight="1" spans="1:7">
      <c r="A261" s="98">
        <v>257</v>
      </c>
      <c r="B261" s="19" t="s">
        <v>2520</v>
      </c>
      <c r="C261" s="19" t="s">
        <v>2490</v>
      </c>
      <c r="D261" s="57">
        <v>4.96</v>
      </c>
      <c r="E261" s="98">
        <v>75</v>
      </c>
      <c r="F261" s="99">
        <f t="shared" si="4"/>
        <v>372</v>
      </c>
      <c r="G261" s="114"/>
    </row>
    <row r="262" s="104" customFormat="1" ht="25" customHeight="1" spans="1:7">
      <c r="A262" s="98">
        <v>258</v>
      </c>
      <c r="B262" s="19" t="s">
        <v>2521</v>
      </c>
      <c r="C262" s="19" t="s">
        <v>2490</v>
      </c>
      <c r="D262" s="57">
        <v>16.31</v>
      </c>
      <c r="E262" s="98">
        <v>75</v>
      </c>
      <c r="F262" s="99">
        <f t="shared" si="4"/>
        <v>1223.25</v>
      </c>
      <c r="G262" s="114"/>
    </row>
    <row r="263" s="104" customFormat="1" ht="25" customHeight="1" spans="1:7">
      <c r="A263" s="98">
        <v>259</v>
      </c>
      <c r="B263" s="19" t="s">
        <v>2522</v>
      </c>
      <c r="C263" s="19" t="s">
        <v>2490</v>
      </c>
      <c r="D263" s="57">
        <v>4.89</v>
      </c>
      <c r="E263" s="98">
        <v>75</v>
      </c>
      <c r="F263" s="99">
        <f t="shared" si="4"/>
        <v>366.75</v>
      </c>
      <c r="G263" s="114"/>
    </row>
    <row r="264" s="104" customFormat="1" ht="25" customHeight="1" spans="1:7">
      <c r="A264" s="98">
        <v>260</v>
      </c>
      <c r="B264" s="19" t="s">
        <v>2523</v>
      </c>
      <c r="C264" s="19" t="s">
        <v>2490</v>
      </c>
      <c r="D264" s="57">
        <v>5.99</v>
      </c>
      <c r="E264" s="98">
        <v>75</v>
      </c>
      <c r="F264" s="99">
        <f t="shared" si="4"/>
        <v>449.25</v>
      </c>
      <c r="G264" s="114"/>
    </row>
    <row r="265" s="104" customFormat="1" ht="25" customHeight="1" spans="1:7">
      <c r="A265" s="98">
        <v>261</v>
      </c>
      <c r="B265" s="19" t="s">
        <v>2524</v>
      </c>
      <c r="C265" s="19" t="s">
        <v>2490</v>
      </c>
      <c r="D265" s="57">
        <v>7.54</v>
      </c>
      <c r="E265" s="98">
        <v>75</v>
      </c>
      <c r="F265" s="99">
        <f t="shared" si="4"/>
        <v>565.5</v>
      </c>
      <c r="G265" s="114"/>
    </row>
    <row r="266" s="104" customFormat="1" ht="25" customHeight="1" spans="1:7">
      <c r="A266" s="98">
        <v>262</v>
      </c>
      <c r="B266" s="19" t="s">
        <v>2525</v>
      </c>
      <c r="C266" s="19" t="s">
        <v>2490</v>
      </c>
      <c r="D266" s="57">
        <v>10.98</v>
      </c>
      <c r="E266" s="98">
        <v>75</v>
      </c>
      <c r="F266" s="99">
        <f t="shared" si="4"/>
        <v>823.5</v>
      </c>
      <c r="G266" s="114"/>
    </row>
    <row r="267" s="104" customFormat="1" ht="25" customHeight="1" spans="1:7">
      <c r="A267" s="98">
        <v>263</v>
      </c>
      <c r="B267" s="19" t="s">
        <v>2526</v>
      </c>
      <c r="C267" s="19" t="s">
        <v>2490</v>
      </c>
      <c r="D267" s="57">
        <v>2.28</v>
      </c>
      <c r="E267" s="98">
        <v>75</v>
      </c>
      <c r="F267" s="99">
        <f t="shared" si="4"/>
        <v>171</v>
      </c>
      <c r="G267" s="114"/>
    </row>
    <row r="268" s="104" customFormat="1" ht="25" customHeight="1" spans="1:7">
      <c r="A268" s="98">
        <v>264</v>
      </c>
      <c r="B268" s="19" t="s">
        <v>2527</v>
      </c>
      <c r="C268" s="19" t="s">
        <v>2490</v>
      </c>
      <c r="D268" s="57">
        <v>11.43</v>
      </c>
      <c r="E268" s="98">
        <v>75</v>
      </c>
      <c r="F268" s="99">
        <f t="shared" si="4"/>
        <v>857.25</v>
      </c>
      <c r="G268" s="114"/>
    </row>
    <row r="269" s="104" customFormat="1" ht="25" customHeight="1" spans="1:7">
      <c r="A269" s="98">
        <v>265</v>
      </c>
      <c r="B269" s="19" t="s">
        <v>2528</v>
      </c>
      <c r="C269" s="19" t="s">
        <v>2490</v>
      </c>
      <c r="D269" s="57">
        <v>1.88</v>
      </c>
      <c r="E269" s="98">
        <v>75</v>
      </c>
      <c r="F269" s="99">
        <f t="shared" si="4"/>
        <v>141</v>
      </c>
      <c r="G269" s="114"/>
    </row>
    <row r="270" s="104" customFormat="1" ht="25" customHeight="1" spans="1:7">
      <c r="A270" s="98">
        <v>266</v>
      </c>
      <c r="B270" s="19" t="s">
        <v>2529</v>
      </c>
      <c r="C270" s="19" t="s">
        <v>2490</v>
      </c>
      <c r="D270" s="57">
        <v>11.91</v>
      </c>
      <c r="E270" s="98">
        <v>75</v>
      </c>
      <c r="F270" s="99">
        <f t="shared" si="4"/>
        <v>893.25</v>
      </c>
      <c r="G270" s="114"/>
    </row>
    <row r="271" s="104" customFormat="1" ht="25" customHeight="1" spans="1:7">
      <c r="A271" s="98">
        <v>267</v>
      </c>
      <c r="B271" s="19" t="s">
        <v>2530</v>
      </c>
      <c r="C271" s="19" t="s">
        <v>2490</v>
      </c>
      <c r="D271" s="57">
        <v>17.34</v>
      </c>
      <c r="E271" s="98">
        <v>75</v>
      </c>
      <c r="F271" s="99">
        <f t="shared" si="4"/>
        <v>1300.5</v>
      </c>
      <c r="G271" s="114"/>
    </row>
    <row r="272" s="104" customFormat="1" ht="25" customHeight="1" spans="1:7">
      <c r="A272" s="98">
        <v>268</v>
      </c>
      <c r="B272" s="19" t="s">
        <v>2531</v>
      </c>
      <c r="C272" s="19" t="s">
        <v>2490</v>
      </c>
      <c r="D272" s="57">
        <v>7.21</v>
      </c>
      <c r="E272" s="98">
        <v>75</v>
      </c>
      <c r="F272" s="99">
        <f t="shared" si="4"/>
        <v>540.75</v>
      </c>
      <c r="G272" s="114"/>
    </row>
    <row r="273" s="104" customFormat="1" ht="25" customHeight="1" spans="1:7">
      <c r="A273" s="98">
        <v>269</v>
      </c>
      <c r="B273" s="19" t="s">
        <v>2532</v>
      </c>
      <c r="C273" s="19" t="s">
        <v>2490</v>
      </c>
      <c r="D273" s="57">
        <v>12.1</v>
      </c>
      <c r="E273" s="98">
        <v>75</v>
      </c>
      <c r="F273" s="99">
        <f t="shared" si="4"/>
        <v>907.5</v>
      </c>
      <c r="G273" s="114"/>
    </row>
    <row r="274" s="104" customFormat="1" ht="25" customHeight="1" spans="1:7">
      <c r="A274" s="98">
        <v>270</v>
      </c>
      <c r="B274" s="19" t="s">
        <v>2533</v>
      </c>
      <c r="C274" s="19" t="s">
        <v>2490</v>
      </c>
      <c r="D274" s="57">
        <v>15.02</v>
      </c>
      <c r="E274" s="98">
        <v>75</v>
      </c>
      <c r="F274" s="99">
        <f t="shared" si="4"/>
        <v>1126.5</v>
      </c>
      <c r="G274" s="114"/>
    </row>
    <row r="275" s="104" customFormat="1" ht="25" customHeight="1" spans="1:7">
      <c r="A275" s="98">
        <v>271</v>
      </c>
      <c r="B275" s="19" t="s">
        <v>2534</v>
      </c>
      <c r="C275" s="19" t="s">
        <v>2490</v>
      </c>
      <c r="D275" s="57">
        <v>7.51</v>
      </c>
      <c r="E275" s="98">
        <v>75</v>
      </c>
      <c r="F275" s="99">
        <f t="shared" si="4"/>
        <v>563.25</v>
      </c>
      <c r="G275" s="114"/>
    </row>
    <row r="276" s="104" customFormat="1" ht="25" customHeight="1" spans="1:7">
      <c r="A276" s="98">
        <v>272</v>
      </c>
      <c r="B276" s="19" t="s">
        <v>2535</v>
      </c>
      <c r="C276" s="19" t="s">
        <v>2490</v>
      </c>
      <c r="D276" s="57">
        <v>6.44</v>
      </c>
      <c r="E276" s="98">
        <v>75</v>
      </c>
      <c r="F276" s="99">
        <f t="shared" si="4"/>
        <v>483</v>
      </c>
      <c r="G276" s="114"/>
    </row>
    <row r="277" s="104" customFormat="1" ht="25" customHeight="1" spans="1:7">
      <c r="A277" s="98">
        <v>273</v>
      </c>
      <c r="B277" s="19" t="s">
        <v>2536</v>
      </c>
      <c r="C277" s="19" t="s">
        <v>2490</v>
      </c>
      <c r="D277" s="57">
        <v>6.83</v>
      </c>
      <c r="E277" s="98">
        <v>75</v>
      </c>
      <c r="F277" s="99">
        <f t="shared" si="4"/>
        <v>512.25</v>
      </c>
      <c r="G277" s="114"/>
    </row>
    <row r="278" s="104" customFormat="1" ht="25" customHeight="1" spans="1:7">
      <c r="A278" s="98">
        <v>274</v>
      </c>
      <c r="B278" s="19" t="s">
        <v>1625</v>
      </c>
      <c r="C278" s="19" t="s">
        <v>2490</v>
      </c>
      <c r="D278" s="57">
        <v>3.62</v>
      </c>
      <c r="E278" s="98">
        <v>75</v>
      </c>
      <c r="F278" s="99">
        <f t="shared" si="4"/>
        <v>271.5</v>
      </c>
      <c r="G278" s="114"/>
    </row>
    <row r="279" s="104" customFormat="1" ht="25" customHeight="1" spans="1:7">
      <c r="A279" s="98">
        <v>275</v>
      </c>
      <c r="B279" s="19" t="s">
        <v>2537</v>
      </c>
      <c r="C279" s="19" t="s">
        <v>2490</v>
      </c>
      <c r="D279" s="57">
        <v>4.3</v>
      </c>
      <c r="E279" s="98">
        <v>75</v>
      </c>
      <c r="F279" s="99">
        <f t="shared" si="4"/>
        <v>322.5</v>
      </c>
      <c r="G279" s="114"/>
    </row>
    <row r="280" s="104" customFormat="1" ht="25" customHeight="1" spans="1:7">
      <c r="A280" s="98">
        <v>276</v>
      </c>
      <c r="B280" s="19" t="s">
        <v>2538</v>
      </c>
      <c r="C280" s="19" t="s">
        <v>2490</v>
      </c>
      <c r="D280" s="57">
        <v>9.86</v>
      </c>
      <c r="E280" s="98">
        <v>75</v>
      </c>
      <c r="F280" s="99">
        <f t="shared" si="4"/>
        <v>739.5</v>
      </c>
      <c r="G280" s="114"/>
    </row>
    <row r="281" s="104" customFormat="1" ht="25" customHeight="1" spans="1:7">
      <c r="A281" s="98">
        <v>277</v>
      </c>
      <c r="B281" s="19" t="s">
        <v>2539</v>
      </c>
      <c r="C281" s="19" t="s">
        <v>2490</v>
      </c>
      <c r="D281" s="57">
        <v>4.39</v>
      </c>
      <c r="E281" s="98">
        <v>75</v>
      </c>
      <c r="F281" s="99">
        <f t="shared" si="4"/>
        <v>329.25</v>
      </c>
      <c r="G281" s="114"/>
    </row>
    <row r="282" s="104" customFormat="1" ht="25" customHeight="1" spans="1:7">
      <c r="A282" s="98">
        <v>278</v>
      </c>
      <c r="B282" s="19" t="s">
        <v>2540</v>
      </c>
      <c r="C282" s="19" t="s">
        <v>2490</v>
      </c>
      <c r="D282" s="57">
        <v>14.48</v>
      </c>
      <c r="E282" s="98">
        <v>75</v>
      </c>
      <c r="F282" s="99">
        <f t="shared" si="4"/>
        <v>1086</v>
      </c>
      <c r="G282" s="114"/>
    </row>
    <row r="283" s="104" customFormat="1" ht="25" customHeight="1" spans="1:7">
      <c r="A283" s="98">
        <v>279</v>
      </c>
      <c r="B283" s="19" t="s">
        <v>2541</v>
      </c>
      <c r="C283" s="19" t="s">
        <v>2490</v>
      </c>
      <c r="D283" s="57">
        <v>21.19</v>
      </c>
      <c r="E283" s="98">
        <v>75</v>
      </c>
      <c r="F283" s="99">
        <f t="shared" si="4"/>
        <v>1589.25</v>
      </c>
      <c r="G283" s="114"/>
    </row>
    <row r="284" s="104" customFormat="1" ht="25" customHeight="1" spans="1:7">
      <c r="A284" s="98">
        <v>280</v>
      </c>
      <c r="B284" s="19" t="s">
        <v>2542</v>
      </c>
      <c r="C284" s="19" t="s">
        <v>2490</v>
      </c>
      <c r="D284" s="57">
        <v>5.85</v>
      </c>
      <c r="E284" s="98">
        <v>75</v>
      </c>
      <c r="F284" s="99">
        <f t="shared" si="4"/>
        <v>438.75</v>
      </c>
      <c r="G284" s="114"/>
    </row>
    <row r="285" s="104" customFormat="1" ht="25" customHeight="1" spans="1:7">
      <c r="A285" s="98">
        <v>281</v>
      </c>
      <c r="B285" s="19" t="s">
        <v>2543</v>
      </c>
      <c r="C285" s="19" t="s">
        <v>2490</v>
      </c>
      <c r="D285" s="57">
        <v>16.33</v>
      </c>
      <c r="E285" s="98">
        <v>75</v>
      </c>
      <c r="F285" s="99">
        <f t="shared" si="4"/>
        <v>1224.75</v>
      </c>
      <c r="G285" s="114"/>
    </row>
    <row r="286" s="104" customFormat="1" ht="25" customHeight="1" spans="1:7">
      <c r="A286" s="98">
        <v>282</v>
      </c>
      <c r="B286" s="19" t="s">
        <v>2544</v>
      </c>
      <c r="C286" s="19" t="s">
        <v>2490</v>
      </c>
      <c r="D286" s="57">
        <v>9.84</v>
      </c>
      <c r="E286" s="98">
        <v>75</v>
      </c>
      <c r="F286" s="99">
        <f t="shared" si="4"/>
        <v>738</v>
      </c>
      <c r="G286" s="114"/>
    </row>
    <row r="287" s="104" customFormat="1" ht="25" customHeight="1" spans="1:7">
      <c r="A287" s="98">
        <v>283</v>
      </c>
      <c r="B287" s="19" t="s">
        <v>2545</v>
      </c>
      <c r="C287" s="19" t="s">
        <v>2490</v>
      </c>
      <c r="D287" s="57">
        <v>2.71</v>
      </c>
      <c r="E287" s="98">
        <v>75</v>
      </c>
      <c r="F287" s="99">
        <f t="shared" si="4"/>
        <v>203.25</v>
      </c>
      <c r="G287" s="93"/>
    </row>
    <row r="288" s="104" customFormat="1" ht="25" customHeight="1" spans="1:7">
      <c r="A288" s="98">
        <v>284</v>
      </c>
      <c r="B288" s="19" t="s">
        <v>2546</v>
      </c>
      <c r="C288" s="19" t="s">
        <v>2490</v>
      </c>
      <c r="D288" s="57">
        <v>4.84</v>
      </c>
      <c r="E288" s="98">
        <v>75</v>
      </c>
      <c r="F288" s="99">
        <f t="shared" si="4"/>
        <v>363</v>
      </c>
      <c r="G288" s="114"/>
    </row>
    <row r="289" s="104" customFormat="1" ht="25" customHeight="1" spans="1:7">
      <c r="A289" s="98">
        <v>285</v>
      </c>
      <c r="B289" s="19" t="s">
        <v>2547</v>
      </c>
      <c r="C289" s="19" t="s">
        <v>2490</v>
      </c>
      <c r="D289" s="57">
        <v>4.86</v>
      </c>
      <c r="E289" s="98">
        <v>75</v>
      </c>
      <c r="F289" s="99">
        <f t="shared" si="4"/>
        <v>364.5</v>
      </c>
      <c r="G289" s="114"/>
    </row>
    <row r="290" s="104" customFormat="1" ht="25" customHeight="1" spans="1:7">
      <c r="A290" s="98">
        <v>286</v>
      </c>
      <c r="B290" s="19" t="s">
        <v>2548</v>
      </c>
      <c r="C290" s="19" t="s">
        <v>2549</v>
      </c>
      <c r="D290" s="57">
        <v>8.37</v>
      </c>
      <c r="E290" s="98">
        <v>75</v>
      </c>
      <c r="F290" s="99">
        <f t="shared" si="4"/>
        <v>627.75</v>
      </c>
      <c r="G290" s="114"/>
    </row>
    <row r="291" s="104" customFormat="1" ht="25" customHeight="1" spans="1:7">
      <c r="A291" s="98">
        <v>287</v>
      </c>
      <c r="B291" s="19" t="s">
        <v>2550</v>
      </c>
      <c r="C291" s="19" t="s">
        <v>2549</v>
      </c>
      <c r="D291" s="57">
        <v>6.6</v>
      </c>
      <c r="E291" s="98">
        <v>75</v>
      </c>
      <c r="F291" s="99">
        <f t="shared" si="4"/>
        <v>495</v>
      </c>
      <c r="G291" s="114"/>
    </row>
    <row r="292" s="104" customFormat="1" ht="25" customHeight="1" spans="1:7">
      <c r="A292" s="98">
        <v>288</v>
      </c>
      <c r="B292" s="19" t="s">
        <v>2467</v>
      </c>
      <c r="C292" s="19" t="s">
        <v>2549</v>
      </c>
      <c r="D292" s="57">
        <v>7.55</v>
      </c>
      <c r="E292" s="98">
        <v>75</v>
      </c>
      <c r="F292" s="99">
        <f t="shared" si="4"/>
        <v>566.25</v>
      </c>
      <c r="G292" s="114"/>
    </row>
    <row r="293" s="104" customFormat="1" ht="25" customHeight="1" spans="1:7">
      <c r="A293" s="98">
        <v>289</v>
      </c>
      <c r="B293" s="19" t="s">
        <v>2551</v>
      </c>
      <c r="C293" s="19" t="s">
        <v>2549</v>
      </c>
      <c r="D293" s="57">
        <v>12.17</v>
      </c>
      <c r="E293" s="98">
        <v>75</v>
      </c>
      <c r="F293" s="99">
        <f t="shared" si="4"/>
        <v>912.75</v>
      </c>
      <c r="G293" s="114"/>
    </row>
    <row r="294" s="104" customFormat="1" ht="25" customHeight="1" spans="1:7">
      <c r="A294" s="98">
        <v>290</v>
      </c>
      <c r="B294" s="19" t="s">
        <v>2552</v>
      </c>
      <c r="C294" s="19" t="s">
        <v>2549</v>
      </c>
      <c r="D294" s="57">
        <v>16.38</v>
      </c>
      <c r="E294" s="98">
        <v>75</v>
      </c>
      <c r="F294" s="99">
        <f t="shared" si="4"/>
        <v>1228.5</v>
      </c>
      <c r="G294" s="116" t="s">
        <v>2553</v>
      </c>
    </row>
    <row r="295" s="104" customFormat="1" ht="25" customHeight="1" spans="1:7">
      <c r="A295" s="98">
        <v>291</v>
      </c>
      <c r="B295" s="19" t="s">
        <v>2554</v>
      </c>
      <c r="C295" s="19" t="s">
        <v>2549</v>
      </c>
      <c r="D295" s="57">
        <v>12.55</v>
      </c>
      <c r="E295" s="98">
        <v>75</v>
      </c>
      <c r="F295" s="99">
        <f t="shared" si="4"/>
        <v>941.25</v>
      </c>
      <c r="G295" s="114"/>
    </row>
    <row r="296" s="104" customFormat="1" ht="25" customHeight="1" spans="1:7">
      <c r="A296" s="98">
        <v>292</v>
      </c>
      <c r="B296" s="19" t="s">
        <v>2555</v>
      </c>
      <c r="C296" s="19" t="s">
        <v>2549</v>
      </c>
      <c r="D296" s="57">
        <v>15.01</v>
      </c>
      <c r="E296" s="98">
        <v>75</v>
      </c>
      <c r="F296" s="99">
        <f t="shared" si="4"/>
        <v>1125.75</v>
      </c>
      <c r="G296" s="114"/>
    </row>
    <row r="297" s="104" customFormat="1" ht="25" customHeight="1" spans="1:7">
      <c r="A297" s="98">
        <v>293</v>
      </c>
      <c r="B297" s="19" t="s">
        <v>2556</v>
      </c>
      <c r="C297" s="19" t="s">
        <v>2549</v>
      </c>
      <c r="D297" s="57">
        <v>9.89</v>
      </c>
      <c r="E297" s="98">
        <v>75</v>
      </c>
      <c r="F297" s="99">
        <f t="shared" si="4"/>
        <v>741.75</v>
      </c>
      <c r="G297" s="114"/>
    </row>
    <row r="298" s="104" customFormat="1" ht="25" customHeight="1" spans="1:7">
      <c r="A298" s="98">
        <v>294</v>
      </c>
      <c r="B298" s="19" t="s">
        <v>2557</v>
      </c>
      <c r="C298" s="19" t="s">
        <v>2549</v>
      </c>
      <c r="D298" s="57">
        <v>5.84</v>
      </c>
      <c r="E298" s="98">
        <v>75</v>
      </c>
      <c r="F298" s="117">
        <f>AVERAGE(D298*E298)</f>
        <v>438</v>
      </c>
      <c r="G298" s="18"/>
    </row>
    <row r="299" s="104" customFormat="1" ht="25" customHeight="1" spans="1:7">
      <c r="A299" s="98">
        <v>295</v>
      </c>
      <c r="B299" s="19" t="s">
        <v>2558</v>
      </c>
      <c r="C299" s="19" t="s">
        <v>2549</v>
      </c>
      <c r="D299" s="57">
        <v>14.1</v>
      </c>
      <c r="E299" s="98">
        <v>75</v>
      </c>
      <c r="F299" s="99">
        <f t="shared" ref="F299:F301" si="5">D299*E299</f>
        <v>1057.5</v>
      </c>
      <c r="G299" s="114"/>
    </row>
    <row r="300" s="104" customFormat="1" ht="25" customHeight="1" spans="1:7">
      <c r="A300" s="98">
        <v>296</v>
      </c>
      <c r="B300" s="19" t="s">
        <v>2559</v>
      </c>
      <c r="C300" s="19" t="s">
        <v>2549</v>
      </c>
      <c r="D300" s="57">
        <v>12.38</v>
      </c>
      <c r="E300" s="98">
        <v>75</v>
      </c>
      <c r="F300" s="99">
        <f t="shared" si="5"/>
        <v>928.5</v>
      </c>
      <c r="G300" s="114"/>
    </row>
    <row r="301" s="104" customFormat="1" ht="25" customHeight="1" spans="1:7">
      <c r="A301" s="98">
        <v>297</v>
      </c>
      <c r="B301" s="19" t="s">
        <v>2560</v>
      </c>
      <c r="C301" s="19" t="s">
        <v>2549</v>
      </c>
      <c r="D301" s="57">
        <v>8.71</v>
      </c>
      <c r="E301" s="98">
        <v>75</v>
      </c>
      <c r="F301" s="99">
        <f t="shared" si="5"/>
        <v>653.25</v>
      </c>
      <c r="G301" s="114"/>
    </row>
    <row r="302" s="104" customFormat="1" ht="25" customHeight="1" spans="1:7">
      <c r="A302" s="98">
        <v>298</v>
      </c>
      <c r="B302" s="19" t="s">
        <v>2561</v>
      </c>
      <c r="C302" s="19" t="s">
        <v>2549</v>
      </c>
      <c r="D302" s="57">
        <v>20.74</v>
      </c>
      <c r="E302" s="98">
        <v>75</v>
      </c>
      <c r="F302" s="117">
        <f>AVERAGE(D302*E302)</f>
        <v>1555.5</v>
      </c>
      <c r="G302" s="13"/>
    </row>
    <row r="303" s="104" customFormat="1" ht="25" customHeight="1" spans="1:7">
      <c r="A303" s="98">
        <v>299</v>
      </c>
      <c r="B303" s="19" t="s">
        <v>2562</v>
      </c>
      <c r="C303" s="19" t="s">
        <v>2549</v>
      </c>
      <c r="D303" s="57">
        <v>10.65</v>
      </c>
      <c r="E303" s="98">
        <v>75</v>
      </c>
      <c r="F303" s="99">
        <f t="shared" ref="F303:F329" si="6">D303*E303</f>
        <v>798.75</v>
      </c>
      <c r="G303" s="114"/>
    </row>
    <row r="304" s="104" customFormat="1" ht="25" customHeight="1" spans="1:7">
      <c r="A304" s="98">
        <v>300</v>
      </c>
      <c r="B304" s="19" t="s">
        <v>2563</v>
      </c>
      <c r="C304" s="19" t="s">
        <v>2549</v>
      </c>
      <c r="D304" s="57">
        <v>16</v>
      </c>
      <c r="E304" s="98">
        <v>75</v>
      </c>
      <c r="F304" s="99">
        <f t="shared" si="6"/>
        <v>1200</v>
      </c>
      <c r="G304" s="114"/>
    </row>
    <row r="305" s="104" customFormat="1" ht="25" customHeight="1" spans="1:7">
      <c r="A305" s="98">
        <v>301</v>
      </c>
      <c r="B305" s="19" t="s">
        <v>2564</v>
      </c>
      <c r="C305" s="19" t="s">
        <v>2549</v>
      </c>
      <c r="D305" s="57">
        <v>13.23</v>
      </c>
      <c r="E305" s="98">
        <v>75</v>
      </c>
      <c r="F305" s="99">
        <f t="shared" si="6"/>
        <v>992.25</v>
      </c>
      <c r="G305" s="114"/>
    </row>
    <row r="306" s="104" customFormat="1" ht="25" customHeight="1" spans="1:7">
      <c r="A306" s="98">
        <v>302</v>
      </c>
      <c r="B306" s="19" t="s">
        <v>2565</v>
      </c>
      <c r="C306" s="19" t="s">
        <v>2549</v>
      </c>
      <c r="D306" s="57">
        <v>9.52</v>
      </c>
      <c r="E306" s="98">
        <v>75</v>
      </c>
      <c r="F306" s="99">
        <f t="shared" si="6"/>
        <v>714</v>
      </c>
      <c r="G306" s="114"/>
    </row>
    <row r="307" s="104" customFormat="1" ht="25" customHeight="1" spans="1:7">
      <c r="A307" s="98">
        <v>303</v>
      </c>
      <c r="B307" s="19" t="s">
        <v>2566</v>
      </c>
      <c r="C307" s="19" t="s">
        <v>2549</v>
      </c>
      <c r="D307" s="57">
        <v>13.3</v>
      </c>
      <c r="E307" s="98">
        <v>75</v>
      </c>
      <c r="F307" s="99">
        <f t="shared" si="6"/>
        <v>997.5</v>
      </c>
      <c r="G307" s="114"/>
    </row>
    <row r="308" s="104" customFormat="1" ht="25" customHeight="1" spans="1:7">
      <c r="A308" s="98">
        <v>304</v>
      </c>
      <c r="B308" s="19" t="s">
        <v>2567</v>
      </c>
      <c r="C308" s="19" t="s">
        <v>2549</v>
      </c>
      <c r="D308" s="57">
        <v>23.18</v>
      </c>
      <c r="E308" s="98">
        <v>75</v>
      </c>
      <c r="F308" s="99">
        <f t="shared" si="6"/>
        <v>1738.5</v>
      </c>
      <c r="G308" s="114"/>
    </row>
    <row r="309" s="104" customFormat="1" ht="25" customHeight="1" spans="1:7">
      <c r="A309" s="98">
        <v>305</v>
      </c>
      <c r="B309" s="19" t="s">
        <v>2564</v>
      </c>
      <c r="C309" s="19" t="s">
        <v>2549</v>
      </c>
      <c r="D309" s="57">
        <v>6.44</v>
      </c>
      <c r="E309" s="98">
        <v>75</v>
      </c>
      <c r="F309" s="99">
        <f t="shared" si="6"/>
        <v>483</v>
      </c>
      <c r="G309" s="114"/>
    </row>
    <row r="310" s="104" customFormat="1" ht="25" customHeight="1" spans="1:7">
      <c r="A310" s="98">
        <v>306</v>
      </c>
      <c r="B310" s="19" t="s">
        <v>2568</v>
      </c>
      <c r="C310" s="19" t="s">
        <v>2549</v>
      </c>
      <c r="D310" s="57">
        <v>11.32</v>
      </c>
      <c r="E310" s="98">
        <v>75</v>
      </c>
      <c r="F310" s="99">
        <f t="shared" si="6"/>
        <v>849</v>
      </c>
      <c r="G310" s="114"/>
    </row>
    <row r="311" s="104" customFormat="1" ht="25" customHeight="1" spans="1:7">
      <c r="A311" s="98">
        <v>307</v>
      </c>
      <c r="B311" s="19" t="s">
        <v>2569</v>
      </c>
      <c r="C311" s="19" t="s">
        <v>2549</v>
      </c>
      <c r="D311" s="57">
        <v>12.31</v>
      </c>
      <c r="E311" s="98">
        <v>75</v>
      </c>
      <c r="F311" s="99">
        <f t="shared" si="6"/>
        <v>923.25</v>
      </c>
      <c r="G311" s="114"/>
    </row>
    <row r="312" s="104" customFormat="1" ht="25" customHeight="1" spans="1:7">
      <c r="A312" s="98">
        <v>308</v>
      </c>
      <c r="B312" s="19" t="s">
        <v>2570</v>
      </c>
      <c r="C312" s="19" t="s">
        <v>2549</v>
      </c>
      <c r="D312" s="57">
        <v>8.66</v>
      </c>
      <c r="E312" s="98">
        <v>75</v>
      </c>
      <c r="F312" s="99">
        <f t="shared" si="6"/>
        <v>649.5</v>
      </c>
      <c r="G312" s="114"/>
    </row>
    <row r="313" s="104" customFormat="1" ht="25" customHeight="1" spans="1:7">
      <c r="A313" s="98">
        <v>309</v>
      </c>
      <c r="B313" s="19" t="s">
        <v>2571</v>
      </c>
      <c r="C313" s="19" t="s">
        <v>2549</v>
      </c>
      <c r="D313" s="57">
        <v>15.12</v>
      </c>
      <c r="E313" s="98">
        <v>75</v>
      </c>
      <c r="F313" s="99">
        <f t="shared" si="6"/>
        <v>1134</v>
      </c>
      <c r="G313" s="114"/>
    </row>
    <row r="314" s="104" customFormat="1" ht="25" customHeight="1" spans="1:7">
      <c r="A314" s="98">
        <v>310</v>
      </c>
      <c r="B314" s="19" t="s">
        <v>2572</v>
      </c>
      <c r="C314" s="19" t="s">
        <v>2549</v>
      </c>
      <c r="D314" s="57">
        <v>11.26</v>
      </c>
      <c r="E314" s="98">
        <v>75</v>
      </c>
      <c r="F314" s="99">
        <f t="shared" si="6"/>
        <v>844.5</v>
      </c>
      <c r="G314" s="114"/>
    </row>
    <row r="315" s="104" customFormat="1" ht="25" customHeight="1" spans="1:7">
      <c r="A315" s="98">
        <v>311</v>
      </c>
      <c r="B315" s="19" t="s">
        <v>2573</v>
      </c>
      <c r="C315" s="19" t="s">
        <v>2549</v>
      </c>
      <c r="D315" s="57">
        <v>9.23</v>
      </c>
      <c r="E315" s="98">
        <v>75</v>
      </c>
      <c r="F315" s="99">
        <f t="shared" si="6"/>
        <v>692.25</v>
      </c>
      <c r="G315" s="114"/>
    </row>
    <row r="316" s="104" customFormat="1" ht="25" customHeight="1" spans="1:7">
      <c r="A316" s="98">
        <v>312</v>
      </c>
      <c r="B316" s="19" t="s">
        <v>2574</v>
      </c>
      <c r="C316" s="19" t="s">
        <v>2549</v>
      </c>
      <c r="D316" s="57">
        <v>9.73</v>
      </c>
      <c r="E316" s="98">
        <v>75</v>
      </c>
      <c r="F316" s="99">
        <f t="shared" si="6"/>
        <v>729.75</v>
      </c>
      <c r="G316" s="114"/>
    </row>
    <row r="317" s="104" customFormat="1" ht="25" customHeight="1" spans="1:7">
      <c r="A317" s="98">
        <v>313</v>
      </c>
      <c r="B317" s="19" t="s">
        <v>145</v>
      </c>
      <c r="C317" s="19" t="s">
        <v>2549</v>
      </c>
      <c r="D317" s="57">
        <v>7.31</v>
      </c>
      <c r="E317" s="98">
        <v>75</v>
      </c>
      <c r="F317" s="99">
        <f t="shared" si="6"/>
        <v>548.25</v>
      </c>
      <c r="G317" s="114"/>
    </row>
    <row r="318" s="104" customFormat="1" ht="25" customHeight="1" spans="1:7">
      <c r="A318" s="98">
        <v>314</v>
      </c>
      <c r="B318" s="19" t="s">
        <v>2575</v>
      </c>
      <c r="C318" s="19" t="s">
        <v>2549</v>
      </c>
      <c r="D318" s="57">
        <v>9.86</v>
      </c>
      <c r="E318" s="98">
        <v>75</v>
      </c>
      <c r="F318" s="99">
        <f t="shared" si="6"/>
        <v>739.5</v>
      </c>
      <c r="G318" s="114"/>
    </row>
    <row r="319" s="104" customFormat="1" ht="25" customHeight="1" spans="1:7">
      <c r="A319" s="98">
        <v>315</v>
      </c>
      <c r="B319" s="19" t="s">
        <v>2576</v>
      </c>
      <c r="C319" s="19" t="s">
        <v>2549</v>
      </c>
      <c r="D319" s="57">
        <v>10.6</v>
      </c>
      <c r="E319" s="98">
        <v>75</v>
      </c>
      <c r="F319" s="99">
        <f t="shared" si="6"/>
        <v>795</v>
      </c>
      <c r="G319" s="114"/>
    </row>
    <row r="320" s="104" customFormat="1" ht="25" customHeight="1" spans="1:7">
      <c r="A320" s="98">
        <v>316</v>
      </c>
      <c r="B320" s="19" t="s">
        <v>2577</v>
      </c>
      <c r="C320" s="19" t="s">
        <v>2549</v>
      </c>
      <c r="D320" s="57">
        <v>14.67</v>
      </c>
      <c r="E320" s="98">
        <v>75</v>
      </c>
      <c r="F320" s="99">
        <f t="shared" si="6"/>
        <v>1100.25</v>
      </c>
      <c r="G320" s="114"/>
    </row>
    <row r="321" s="104" customFormat="1" ht="25" customHeight="1" spans="1:7">
      <c r="A321" s="98">
        <v>317</v>
      </c>
      <c r="B321" s="19" t="s">
        <v>2578</v>
      </c>
      <c r="C321" s="19" t="s">
        <v>2549</v>
      </c>
      <c r="D321" s="57">
        <v>13.2</v>
      </c>
      <c r="E321" s="98">
        <v>75</v>
      </c>
      <c r="F321" s="99">
        <f t="shared" si="6"/>
        <v>990</v>
      </c>
      <c r="G321" s="114"/>
    </row>
    <row r="322" s="104" customFormat="1" ht="25" customHeight="1" spans="1:7">
      <c r="A322" s="98">
        <v>318</v>
      </c>
      <c r="B322" s="19" t="s">
        <v>2579</v>
      </c>
      <c r="C322" s="19" t="s">
        <v>2549</v>
      </c>
      <c r="D322" s="57">
        <v>17.73</v>
      </c>
      <c r="E322" s="98">
        <v>75</v>
      </c>
      <c r="F322" s="99">
        <f t="shared" si="6"/>
        <v>1329.75</v>
      </c>
      <c r="G322" s="114"/>
    </row>
    <row r="323" s="104" customFormat="1" ht="25" customHeight="1" spans="1:7">
      <c r="A323" s="98">
        <v>319</v>
      </c>
      <c r="B323" s="19" t="s">
        <v>2580</v>
      </c>
      <c r="C323" s="19" t="s">
        <v>2549</v>
      </c>
      <c r="D323" s="57">
        <v>7.33</v>
      </c>
      <c r="E323" s="98">
        <v>75</v>
      </c>
      <c r="F323" s="99">
        <f t="shared" si="6"/>
        <v>549.75</v>
      </c>
      <c r="G323" s="114"/>
    </row>
    <row r="324" s="104" customFormat="1" ht="25" customHeight="1" spans="1:7">
      <c r="A324" s="98">
        <v>320</v>
      </c>
      <c r="B324" s="19" t="s">
        <v>2581</v>
      </c>
      <c r="C324" s="19" t="s">
        <v>2549</v>
      </c>
      <c r="D324" s="57">
        <v>8.87</v>
      </c>
      <c r="E324" s="98">
        <v>75</v>
      </c>
      <c r="F324" s="99">
        <f t="shared" si="6"/>
        <v>665.25</v>
      </c>
      <c r="G324" s="114"/>
    </row>
    <row r="325" s="104" customFormat="1" ht="25" customHeight="1" spans="1:7">
      <c r="A325" s="98">
        <v>321</v>
      </c>
      <c r="B325" s="19" t="s">
        <v>2582</v>
      </c>
      <c r="C325" s="19" t="s">
        <v>2549</v>
      </c>
      <c r="D325" s="57">
        <v>18.9</v>
      </c>
      <c r="E325" s="98">
        <v>75</v>
      </c>
      <c r="F325" s="99">
        <f t="shared" si="6"/>
        <v>1417.5</v>
      </c>
      <c r="G325" s="114"/>
    </row>
    <row r="326" s="104" customFormat="1" ht="25" customHeight="1" spans="1:7">
      <c r="A326" s="98">
        <v>322</v>
      </c>
      <c r="B326" s="19" t="s">
        <v>2583</v>
      </c>
      <c r="C326" s="19" t="s">
        <v>2549</v>
      </c>
      <c r="D326" s="57">
        <v>7.28</v>
      </c>
      <c r="E326" s="98">
        <v>75</v>
      </c>
      <c r="F326" s="99">
        <f t="shared" si="6"/>
        <v>546</v>
      </c>
      <c r="G326" s="114"/>
    </row>
    <row r="327" s="104" customFormat="1" ht="25" customHeight="1" spans="1:7">
      <c r="A327" s="98">
        <v>323</v>
      </c>
      <c r="B327" s="19" t="s">
        <v>2584</v>
      </c>
      <c r="C327" s="19" t="s">
        <v>2549</v>
      </c>
      <c r="D327" s="57">
        <v>8.63</v>
      </c>
      <c r="E327" s="98">
        <v>75</v>
      </c>
      <c r="F327" s="99">
        <f t="shared" si="6"/>
        <v>647.25</v>
      </c>
      <c r="G327" s="114"/>
    </row>
    <row r="328" s="104" customFormat="1" ht="25" customHeight="1" spans="1:7">
      <c r="A328" s="98">
        <v>324</v>
      </c>
      <c r="B328" s="19" t="s">
        <v>2585</v>
      </c>
      <c r="C328" s="19" t="s">
        <v>2549</v>
      </c>
      <c r="D328" s="57">
        <v>10.91</v>
      </c>
      <c r="E328" s="98">
        <v>75</v>
      </c>
      <c r="F328" s="99">
        <f t="shared" si="6"/>
        <v>818.25</v>
      </c>
      <c r="G328" s="114"/>
    </row>
    <row r="329" s="104" customFormat="1" ht="25" customHeight="1" spans="1:7">
      <c r="A329" s="98">
        <v>325</v>
      </c>
      <c r="B329" s="19" t="s">
        <v>2586</v>
      </c>
      <c r="C329" s="19" t="s">
        <v>2549</v>
      </c>
      <c r="D329" s="57">
        <v>12.77</v>
      </c>
      <c r="E329" s="98">
        <v>75</v>
      </c>
      <c r="F329" s="99">
        <f t="shared" si="6"/>
        <v>957.75</v>
      </c>
      <c r="G329" s="114"/>
    </row>
    <row r="330" s="104" customFormat="1" ht="25" customHeight="1" spans="1:7">
      <c r="A330" s="98">
        <v>326</v>
      </c>
      <c r="B330" s="19" t="s">
        <v>2587</v>
      </c>
      <c r="C330" s="19" t="s">
        <v>2549</v>
      </c>
      <c r="D330" s="57">
        <v>9.41</v>
      </c>
      <c r="E330" s="98">
        <v>75</v>
      </c>
      <c r="F330" s="117">
        <f>AVERAGE(D330*E330)</f>
        <v>705.75</v>
      </c>
      <c r="G330" s="18"/>
    </row>
    <row r="331" s="104" customFormat="1" ht="25" customHeight="1" spans="1:7">
      <c r="A331" s="98">
        <v>327</v>
      </c>
      <c r="B331" s="19" t="s">
        <v>2588</v>
      </c>
      <c r="C331" s="19" t="s">
        <v>2549</v>
      </c>
      <c r="D331" s="57">
        <v>3.38</v>
      </c>
      <c r="E331" s="98">
        <v>75</v>
      </c>
      <c r="F331" s="99">
        <f t="shared" ref="F331:F359" si="7">D331*E331</f>
        <v>253.5</v>
      </c>
      <c r="G331" s="114"/>
    </row>
    <row r="332" s="104" customFormat="1" ht="25" customHeight="1" spans="1:7">
      <c r="A332" s="98">
        <v>328</v>
      </c>
      <c r="B332" s="19" t="s">
        <v>2589</v>
      </c>
      <c r="C332" s="19" t="s">
        <v>2549</v>
      </c>
      <c r="D332" s="57">
        <v>2.87</v>
      </c>
      <c r="E332" s="98">
        <v>75</v>
      </c>
      <c r="F332" s="99">
        <f t="shared" si="7"/>
        <v>215.25</v>
      </c>
      <c r="G332" s="114"/>
    </row>
    <row r="333" s="104" customFormat="1" ht="25" customHeight="1" spans="1:7">
      <c r="A333" s="98">
        <v>329</v>
      </c>
      <c r="B333" s="19" t="s">
        <v>2590</v>
      </c>
      <c r="C333" s="19" t="s">
        <v>2549</v>
      </c>
      <c r="D333" s="57">
        <v>14.13</v>
      </c>
      <c r="E333" s="98">
        <v>75</v>
      </c>
      <c r="F333" s="99">
        <f t="shared" si="7"/>
        <v>1059.75</v>
      </c>
      <c r="G333" s="114"/>
    </row>
    <row r="334" s="104" customFormat="1" ht="25" customHeight="1" spans="1:7">
      <c r="A334" s="98">
        <v>330</v>
      </c>
      <c r="B334" s="19" t="s">
        <v>2591</v>
      </c>
      <c r="C334" s="19" t="s">
        <v>2549</v>
      </c>
      <c r="D334" s="57">
        <v>12.52</v>
      </c>
      <c r="E334" s="98">
        <v>75</v>
      </c>
      <c r="F334" s="99">
        <f t="shared" si="7"/>
        <v>939</v>
      </c>
      <c r="G334" s="114"/>
    </row>
    <row r="335" s="104" customFormat="1" ht="25" customHeight="1" spans="1:7">
      <c r="A335" s="98">
        <v>331</v>
      </c>
      <c r="B335" s="19" t="s">
        <v>2592</v>
      </c>
      <c r="C335" s="19" t="s">
        <v>2549</v>
      </c>
      <c r="D335" s="57">
        <v>7.44</v>
      </c>
      <c r="E335" s="98">
        <v>75</v>
      </c>
      <c r="F335" s="99">
        <f t="shared" si="7"/>
        <v>558</v>
      </c>
      <c r="G335" s="114"/>
    </row>
    <row r="336" s="104" customFormat="1" ht="25" customHeight="1" spans="1:7">
      <c r="A336" s="98">
        <v>332</v>
      </c>
      <c r="B336" s="19" t="s">
        <v>2593</v>
      </c>
      <c r="C336" s="19" t="s">
        <v>2549</v>
      </c>
      <c r="D336" s="57">
        <v>9.29</v>
      </c>
      <c r="E336" s="98">
        <v>75</v>
      </c>
      <c r="F336" s="99">
        <f t="shared" si="7"/>
        <v>696.75</v>
      </c>
      <c r="G336" s="114"/>
    </row>
    <row r="337" s="104" customFormat="1" ht="25" customHeight="1" spans="1:7">
      <c r="A337" s="98">
        <v>333</v>
      </c>
      <c r="B337" s="19" t="s">
        <v>2594</v>
      </c>
      <c r="C337" s="19" t="s">
        <v>2549</v>
      </c>
      <c r="D337" s="57">
        <v>6.32</v>
      </c>
      <c r="E337" s="98">
        <v>75</v>
      </c>
      <c r="F337" s="99">
        <f t="shared" si="7"/>
        <v>474</v>
      </c>
      <c r="G337" s="114"/>
    </row>
    <row r="338" s="104" customFormat="1" ht="25" customHeight="1" spans="1:7">
      <c r="A338" s="98">
        <v>334</v>
      </c>
      <c r="B338" s="19" t="s">
        <v>2595</v>
      </c>
      <c r="C338" s="19" t="s">
        <v>2549</v>
      </c>
      <c r="D338" s="57">
        <v>7.72</v>
      </c>
      <c r="E338" s="98">
        <v>75</v>
      </c>
      <c r="F338" s="99">
        <f t="shared" si="7"/>
        <v>579</v>
      </c>
      <c r="G338" s="114"/>
    </row>
    <row r="339" s="104" customFormat="1" ht="25" customHeight="1" spans="1:7">
      <c r="A339" s="98">
        <v>335</v>
      </c>
      <c r="B339" s="19" t="s">
        <v>2596</v>
      </c>
      <c r="C339" s="19" t="s">
        <v>2549</v>
      </c>
      <c r="D339" s="57">
        <v>9.04</v>
      </c>
      <c r="E339" s="98">
        <v>75</v>
      </c>
      <c r="F339" s="99">
        <f t="shared" si="7"/>
        <v>678</v>
      </c>
      <c r="G339" s="114"/>
    </row>
    <row r="340" s="104" customFormat="1" ht="25" customHeight="1" spans="1:7">
      <c r="A340" s="98">
        <v>336</v>
      </c>
      <c r="B340" s="19" t="s">
        <v>2597</v>
      </c>
      <c r="C340" s="19" t="s">
        <v>2549</v>
      </c>
      <c r="D340" s="57">
        <v>10.16</v>
      </c>
      <c r="E340" s="98">
        <v>75</v>
      </c>
      <c r="F340" s="99">
        <f t="shared" si="7"/>
        <v>762</v>
      </c>
      <c r="G340" s="114"/>
    </row>
    <row r="341" s="104" customFormat="1" ht="25" customHeight="1" spans="1:7">
      <c r="A341" s="98">
        <v>337</v>
      </c>
      <c r="B341" s="19" t="s">
        <v>2598</v>
      </c>
      <c r="C341" s="19" t="s">
        <v>2549</v>
      </c>
      <c r="D341" s="57">
        <v>13.34</v>
      </c>
      <c r="E341" s="98">
        <v>75</v>
      </c>
      <c r="F341" s="99">
        <f t="shared" si="7"/>
        <v>1000.5</v>
      </c>
      <c r="G341" s="114"/>
    </row>
    <row r="342" s="104" customFormat="1" ht="25" customHeight="1" spans="1:7">
      <c r="A342" s="98">
        <v>338</v>
      </c>
      <c r="B342" s="19" t="s">
        <v>2599</v>
      </c>
      <c r="C342" s="19" t="s">
        <v>2549</v>
      </c>
      <c r="D342" s="57">
        <v>3.49</v>
      </c>
      <c r="E342" s="98">
        <v>75</v>
      </c>
      <c r="F342" s="99">
        <f t="shared" si="7"/>
        <v>261.75</v>
      </c>
      <c r="G342" s="114"/>
    </row>
    <row r="343" s="104" customFormat="1" ht="25" customHeight="1" spans="1:7">
      <c r="A343" s="98">
        <v>339</v>
      </c>
      <c r="B343" s="19" t="s">
        <v>2600</v>
      </c>
      <c r="C343" s="19" t="s">
        <v>2549</v>
      </c>
      <c r="D343" s="57">
        <v>17.66</v>
      </c>
      <c r="E343" s="98">
        <v>75</v>
      </c>
      <c r="F343" s="99">
        <f t="shared" si="7"/>
        <v>1324.5</v>
      </c>
      <c r="G343" s="114"/>
    </row>
    <row r="344" s="104" customFormat="1" ht="25" customHeight="1" spans="1:7">
      <c r="A344" s="98">
        <v>340</v>
      </c>
      <c r="B344" s="19" t="s">
        <v>2601</v>
      </c>
      <c r="C344" s="19" t="s">
        <v>2549</v>
      </c>
      <c r="D344" s="57">
        <v>10.26</v>
      </c>
      <c r="E344" s="98">
        <v>75</v>
      </c>
      <c r="F344" s="99">
        <f t="shared" si="7"/>
        <v>769.5</v>
      </c>
      <c r="G344" s="114"/>
    </row>
    <row r="345" s="104" customFormat="1" ht="25" customHeight="1" spans="1:7">
      <c r="A345" s="98">
        <v>341</v>
      </c>
      <c r="B345" s="19" t="s">
        <v>2602</v>
      </c>
      <c r="C345" s="19" t="s">
        <v>2549</v>
      </c>
      <c r="D345" s="57">
        <v>14.9</v>
      </c>
      <c r="E345" s="98">
        <v>75</v>
      </c>
      <c r="F345" s="99">
        <f t="shared" si="7"/>
        <v>1117.5</v>
      </c>
      <c r="G345" s="114"/>
    </row>
    <row r="346" s="104" customFormat="1" ht="25" customHeight="1" spans="1:7">
      <c r="A346" s="98">
        <v>342</v>
      </c>
      <c r="B346" s="19" t="s">
        <v>2603</v>
      </c>
      <c r="C346" s="19" t="s">
        <v>2549</v>
      </c>
      <c r="D346" s="57">
        <v>11.04</v>
      </c>
      <c r="E346" s="98">
        <v>75</v>
      </c>
      <c r="F346" s="99">
        <f t="shared" si="7"/>
        <v>828</v>
      </c>
      <c r="G346" s="114"/>
    </row>
    <row r="347" s="104" customFormat="1" ht="25" customHeight="1" spans="1:7">
      <c r="A347" s="98">
        <v>343</v>
      </c>
      <c r="B347" s="19" t="s">
        <v>2604</v>
      </c>
      <c r="C347" s="19" t="s">
        <v>2549</v>
      </c>
      <c r="D347" s="57">
        <v>13.15</v>
      </c>
      <c r="E347" s="98">
        <v>75</v>
      </c>
      <c r="F347" s="99">
        <f t="shared" si="7"/>
        <v>986.25</v>
      </c>
      <c r="G347" s="114"/>
    </row>
    <row r="348" s="104" customFormat="1" ht="25" customHeight="1" spans="1:7">
      <c r="A348" s="98">
        <v>344</v>
      </c>
      <c r="B348" s="19" t="s">
        <v>2605</v>
      </c>
      <c r="C348" s="19" t="s">
        <v>2549</v>
      </c>
      <c r="D348" s="57">
        <v>3.02</v>
      </c>
      <c r="E348" s="98">
        <v>75</v>
      </c>
      <c r="F348" s="99">
        <f t="shared" si="7"/>
        <v>226.5</v>
      </c>
      <c r="G348" s="114"/>
    </row>
    <row r="349" s="104" customFormat="1" ht="25" customHeight="1" spans="1:7">
      <c r="A349" s="98">
        <v>345</v>
      </c>
      <c r="B349" s="19" t="s">
        <v>2606</v>
      </c>
      <c r="C349" s="19" t="s">
        <v>2549</v>
      </c>
      <c r="D349" s="57">
        <v>11.29</v>
      </c>
      <c r="E349" s="98">
        <v>75</v>
      </c>
      <c r="F349" s="99">
        <f t="shared" si="7"/>
        <v>846.75</v>
      </c>
      <c r="G349" s="114"/>
    </row>
    <row r="350" s="104" customFormat="1" ht="25" customHeight="1" spans="1:7">
      <c r="A350" s="98">
        <v>346</v>
      </c>
      <c r="B350" s="19" t="s">
        <v>2607</v>
      </c>
      <c r="C350" s="19" t="s">
        <v>2549</v>
      </c>
      <c r="D350" s="57">
        <v>8.57</v>
      </c>
      <c r="E350" s="98">
        <v>75</v>
      </c>
      <c r="F350" s="99">
        <f t="shared" si="7"/>
        <v>642.75</v>
      </c>
      <c r="G350" s="114"/>
    </row>
    <row r="351" s="104" customFormat="1" ht="25" customHeight="1" spans="1:7">
      <c r="A351" s="98">
        <v>347</v>
      </c>
      <c r="B351" s="19" t="s">
        <v>2608</v>
      </c>
      <c r="C351" s="19" t="s">
        <v>2549</v>
      </c>
      <c r="D351" s="57">
        <v>7.57</v>
      </c>
      <c r="E351" s="98">
        <v>75</v>
      </c>
      <c r="F351" s="99">
        <f t="shared" si="7"/>
        <v>567.75</v>
      </c>
      <c r="G351" s="114"/>
    </row>
    <row r="352" s="104" customFormat="1" ht="25" customHeight="1" spans="1:7">
      <c r="A352" s="98">
        <v>348</v>
      </c>
      <c r="B352" s="19" t="s">
        <v>2609</v>
      </c>
      <c r="C352" s="19" t="s">
        <v>2549</v>
      </c>
      <c r="D352" s="57">
        <v>9.25</v>
      </c>
      <c r="E352" s="98">
        <v>75</v>
      </c>
      <c r="F352" s="99">
        <f t="shared" si="7"/>
        <v>693.75</v>
      </c>
      <c r="G352" s="114"/>
    </row>
    <row r="353" s="104" customFormat="1" ht="25" customHeight="1" spans="1:7">
      <c r="A353" s="98">
        <v>349</v>
      </c>
      <c r="B353" s="19" t="s">
        <v>2610</v>
      </c>
      <c r="C353" s="19" t="s">
        <v>2549</v>
      </c>
      <c r="D353" s="57">
        <v>4.08</v>
      </c>
      <c r="E353" s="98">
        <v>75</v>
      </c>
      <c r="F353" s="99">
        <f t="shared" si="7"/>
        <v>306</v>
      </c>
      <c r="G353" s="114"/>
    </row>
    <row r="354" s="104" customFormat="1" ht="25" customHeight="1" spans="1:7">
      <c r="A354" s="98">
        <v>350</v>
      </c>
      <c r="B354" s="19" t="s">
        <v>2611</v>
      </c>
      <c r="C354" s="19" t="s">
        <v>2549</v>
      </c>
      <c r="D354" s="57">
        <v>10.86</v>
      </c>
      <c r="E354" s="98">
        <v>75</v>
      </c>
      <c r="F354" s="99">
        <f t="shared" si="7"/>
        <v>814.5</v>
      </c>
      <c r="G354" s="114"/>
    </row>
    <row r="355" s="104" customFormat="1" ht="25" customHeight="1" spans="1:7">
      <c r="A355" s="98">
        <v>351</v>
      </c>
      <c r="B355" s="19" t="s">
        <v>2612</v>
      </c>
      <c r="C355" s="19" t="s">
        <v>2549</v>
      </c>
      <c r="D355" s="57">
        <v>2.5</v>
      </c>
      <c r="E355" s="98">
        <v>75</v>
      </c>
      <c r="F355" s="99">
        <f t="shared" si="7"/>
        <v>187.5</v>
      </c>
      <c r="G355" s="114"/>
    </row>
    <row r="356" s="104" customFormat="1" ht="25" customHeight="1" spans="1:7">
      <c r="A356" s="98">
        <v>352</v>
      </c>
      <c r="B356" s="19" t="s">
        <v>2613</v>
      </c>
      <c r="C356" s="57" t="s">
        <v>2614</v>
      </c>
      <c r="D356" s="57">
        <v>13.83</v>
      </c>
      <c r="E356" s="98">
        <v>75</v>
      </c>
      <c r="F356" s="99">
        <f t="shared" si="7"/>
        <v>1037.25</v>
      </c>
      <c r="G356" s="114"/>
    </row>
    <row r="357" s="104" customFormat="1" ht="25" customHeight="1" spans="1:7">
      <c r="A357" s="98">
        <v>353</v>
      </c>
      <c r="B357" s="19" t="s">
        <v>2615</v>
      </c>
      <c r="C357" s="57" t="s">
        <v>2614</v>
      </c>
      <c r="D357" s="57">
        <v>13.94</v>
      </c>
      <c r="E357" s="98">
        <v>75</v>
      </c>
      <c r="F357" s="99">
        <f t="shared" si="7"/>
        <v>1045.5</v>
      </c>
      <c r="G357" s="114"/>
    </row>
    <row r="358" s="104" customFormat="1" ht="25" customHeight="1" spans="1:7">
      <c r="A358" s="98">
        <v>354</v>
      </c>
      <c r="B358" s="19" t="s">
        <v>2616</v>
      </c>
      <c r="C358" s="57" t="s">
        <v>2614</v>
      </c>
      <c r="D358" s="57">
        <v>11.69</v>
      </c>
      <c r="E358" s="98">
        <v>75</v>
      </c>
      <c r="F358" s="99">
        <f t="shared" si="7"/>
        <v>876.75</v>
      </c>
      <c r="G358" s="114"/>
    </row>
    <row r="359" s="104" customFormat="1" ht="25" customHeight="1" spans="1:7">
      <c r="A359" s="98">
        <v>355</v>
      </c>
      <c r="B359" s="19" t="s">
        <v>2617</v>
      </c>
      <c r="C359" s="57" t="s">
        <v>2614</v>
      </c>
      <c r="D359" s="57">
        <v>10.15</v>
      </c>
      <c r="E359" s="98">
        <v>75</v>
      </c>
      <c r="F359" s="99">
        <f t="shared" si="7"/>
        <v>761.25</v>
      </c>
      <c r="G359" s="114"/>
    </row>
    <row r="360" s="104" customFormat="1" ht="25" customHeight="1" spans="1:7">
      <c r="A360" s="98">
        <v>356</v>
      </c>
      <c r="B360" s="19" t="s">
        <v>2618</v>
      </c>
      <c r="C360" s="57" t="s">
        <v>2614</v>
      </c>
      <c r="D360" s="57">
        <v>2.97</v>
      </c>
      <c r="E360" s="98">
        <v>75</v>
      </c>
      <c r="F360" s="117">
        <f>AVERAGE(D360*E360)</f>
        <v>222.75</v>
      </c>
      <c r="G360" s="18"/>
    </row>
    <row r="361" s="104" customFormat="1" ht="25" customHeight="1" spans="1:7">
      <c r="A361" s="98">
        <v>357</v>
      </c>
      <c r="B361" s="19" t="s">
        <v>2619</v>
      </c>
      <c r="C361" s="57" t="s">
        <v>2614</v>
      </c>
      <c r="D361" s="57">
        <v>9.78</v>
      </c>
      <c r="E361" s="98">
        <v>75</v>
      </c>
      <c r="F361" s="99">
        <f t="shared" ref="F361:F424" si="8">D361*E361</f>
        <v>733.5</v>
      </c>
      <c r="G361" s="114"/>
    </row>
    <row r="362" s="104" customFormat="1" ht="25" customHeight="1" spans="1:7">
      <c r="A362" s="98">
        <v>358</v>
      </c>
      <c r="B362" s="19" t="s">
        <v>2620</v>
      </c>
      <c r="C362" s="57" t="s">
        <v>2614</v>
      </c>
      <c r="D362" s="57">
        <v>14.58</v>
      </c>
      <c r="E362" s="98">
        <v>75</v>
      </c>
      <c r="F362" s="99">
        <f t="shared" si="8"/>
        <v>1093.5</v>
      </c>
      <c r="G362" s="114"/>
    </row>
    <row r="363" s="104" customFormat="1" ht="25" customHeight="1" spans="1:7">
      <c r="A363" s="98">
        <v>359</v>
      </c>
      <c r="B363" s="19" t="s">
        <v>2621</v>
      </c>
      <c r="C363" s="57" t="s">
        <v>2614</v>
      </c>
      <c r="D363" s="57">
        <v>12.79</v>
      </c>
      <c r="E363" s="98">
        <v>75</v>
      </c>
      <c r="F363" s="99">
        <f t="shared" si="8"/>
        <v>959.25</v>
      </c>
      <c r="G363" s="114"/>
    </row>
    <row r="364" s="104" customFormat="1" ht="25" customHeight="1" spans="1:7">
      <c r="A364" s="98">
        <v>360</v>
      </c>
      <c r="B364" s="19" t="s">
        <v>2622</v>
      </c>
      <c r="C364" s="57" t="s">
        <v>2614</v>
      </c>
      <c r="D364" s="57">
        <v>10.76</v>
      </c>
      <c r="E364" s="98">
        <v>75</v>
      </c>
      <c r="F364" s="99">
        <f t="shared" si="8"/>
        <v>807</v>
      </c>
      <c r="G364" s="114"/>
    </row>
    <row r="365" s="104" customFormat="1" ht="25" customHeight="1" spans="1:7">
      <c r="A365" s="98">
        <v>361</v>
      </c>
      <c r="B365" s="19" t="s">
        <v>2623</v>
      </c>
      <c r="C365" s="57" t="s">
        <v>2614</v>
      </c>
      <c r="D365" s="57">
        <v>7.42</v>
      </c>
      <c r="E365" s="98">
        <v>75</v>
      </c>
      <c r="F365" s="99">
        <f t="shared" si="8"/>
        <v>556.5</v>
      </c>
      <c r="G365" s="114"/>
    </row>
    <row r="366" s="104" customFormat="1" ht="25" customHeight="1" spans="1:7">
      <c r="A366" s="98">
        <v>362</v>
      </c>
      <c r="B366" s="19" t="s">
        <v>2624</v>
      </c>
      <c r="C366" s="57" t="s">
        <v>2614</v>
      </c>
      <c r="D366" s="57">
        <v>10.13</v>
      </c>
      <c r="E366" s="98">
        <v>75</v>
      </c>
      <c r="F366" s="99">
        <f t="shared" si="8"/>
        <v>759.75</v>
      </c>
      <c r="G366" s="114"/>
    </row>
    <row r="367" s="104" customFormat="1" ht="25" customHeight="1" spans="1:7">
      <c r="A367" s="98">
        <v>363</v>
      </c>
      <c r="B367" s="19" t="s">
        <v>343</v>
      </c>
      <c r="C367" s="57" t="s">
        <v>2614</v>
      </c>
      <c r="D367" s="57">
        <v>10.05</v>
      </c>
      <c r="E367" s="98">
        <v>75</v>
      </c>
      <c r="F367" s="99">
        <f t="shared" si="8"/>
        <v>753.75</v>
      </c>
      <c r="G367" s="114"/>
    </row>
    <row r="368" s="104" customFormat="1" ht="25" customHeight="1" spans="1:7">
      <c r="A368" s="98">
        <v>364</v>
      </c>
      <c r="B368" s="19" t="s">
        <v>2625</v>
      </c>
      <c r="C368" s="57" t="s">
        <v>2614</v>
      </c>
      <c r="D368" s="57">
        <v>10.05</v>
      </c>
      <c r="E368" s="98">
        <v>75</v>
      </c>
      <c r="F368" s="99">
        <f t="shared" si="8"/>
        <v>753.75</v>
      </c>
      <c r="G368" s="114"/>
    </row>
    <row r="369" s="104" customFormat="1" ht="25" customHeight="1" spans="1:7">
      <c r="A369" s="98">
        <v>365</v>
      </c>
      <c r="B369" s="19" t="s">
        <v>2626</v>
      </c>
      <c r="C369" s="57" t="s">
        <v>2614</v>
      </c>
      <c r="D369" s="57">
        <v>14.91</v>
      </c>
      <c r="E369" s="98">
        <v>75</v>
      </c>
      <c r="F369" s="99">
        <f t="shared" si="8"/>
        <v>1118.25</v>
      </c>
      <c r="G369" s="114"/>
    </row>
    <row r="370" s="104" customFormat="1" ht="25" customHeight="1" spans="1:7">
      <c r="A370" s="98">
        <v>366</v>
      </c>
      <c r="B370" s="19" t="s">
        <v>2627</v>
      </c>
      <c r="C370" s="57" t="s">
        <v>2614</v>
      </c>
      <c r="D370" s="57">
        <v>11.04</v>
      </c>
      <c r="E370" s="98">
        <v>75</v>
      </c>
      <c r="F370" s="99">
        <f t="shared" si="8"/>
        <v>828</v>
      </c>
      <c r="G370" s="114"/>
    </row>
    <row r="371" s="104" customFormat="1" ht="25" customHeight="1" spans="1:7">
      <c r="A371" s="98">
        <v>367</v>
      </c>
      <c r="B371" s="19" t="s">
        <v>2628</v>
      </c>
      <c r="C371" s="57" t="s">
        <v>2614</v>
      </c>
      <c r="D371" s="57">
        <v>12.39</v>
      </c>
      <c r="E371" s="98">
        <v>75</v>
      </c>
      <c r="F371" s="99">
        <f t="shared" si="8"/>
        <v>929.25</v>
      </c>
      <c r="G371" s="114"/>
    </row>
    <row r="372" s="104" customFormat="1" ht="25" customHeight="1" spans="1:7">
      <c r="A372" s="98">
        <v>368</v>
      </c>
      <c r="B372" s="19" t="s">
        <v>2629</v>
      </c>
      <c r="C372" s="57" t="s">
        <v>2614</v>
      </c>
      <c r="D372" s="57">
        <v>14.97</v>
      </c>
      <c r="E372" s="98">
        <v>75</v>
      </c>
      <c r="F372" s="99">
        <f t="shared" si="8"/>
        <v>1122.75</v>
      </c>
      <c r="G372" s="114"/>
    </row>
    <row r="373" s="104" customFormat="1" ht="25" customHeight="1" spans="1:7">
      <c r="A373" s="98">
        <v>369</v>
      </c>
      <c r="B373" s="19" t="s">
        <v>2630</v>
      </c>
      <c r="C373" s="57" t="s">
        <v>2614</v>
      </c>
      <c r="D373" s="57">
        <v>7.95</v>
      </c>
      <c r="E373" s="98">
        <v>75</v>
      </c>
      <c r="F373" s="99">
        <f t="shared" si="8"/>
        <v>596.25</v>
      </c>
      <c r="G373" s="114"/>
    </row>
    <row r="374" s="104" customFormat="1" ht="25" customHeight="1" spans="1:7">
      <c r="A374" s="98">
        <v>370</v>
      </c>
      <c r="B374" s="19" t="s">
        <v>2631</v>
      </c>
      <c r="C374" s="57" t="s">
        <v>2614</v>
      </c>
      <c r="D374" s="57">
        <v>4.57</v>
      </c>
      <c r="E374" s="98">
        <v>75</v>
      </c>
      <c r="F374" s="99">
        <f t="shared" si="8"/>
        <v>342.75</v>
      </c>
      <c r="G374" s="114"/>
    </row>
    <row r="375" s="104" customFormat="1" ht="25" customHeight="1" spans="1:7">
      <c r="A375" s="98">
        <v>371</v>
      </c>
      <c r="B375" s="19" t="s">
        <v>2579</v>
      </c>
      <c r="C375" s="57" t="s">
        <v>2614</v>
      </c>
      <c r="D375" s="57">
        <v>9.71</v>
      </c>
      <c r="E375" s="98">
        <v>75</v>
      </c>
      <c r="F375" s="99">
        <f t="shared" si="8"/>
        <v>728.25</v>
      </c>
      <c r="G375" s="114"/>
    </row>
    <row r="376" s="104" customFormat="1" ht="25" customHeight="1" spans="1:7">
      <c r="A376" s="98">
        <v>372</v>
      </c>
      <c r="B376" s="19" t="s">
        <v>2632</v>
      </c>
      <c r="C376" s="57" t="s">
        <v>2614</v>
      </c>
      <c r="D376" s="57">
        <v>5.2</v>
      </c>
      <c r="E376" s="98">
        <v>75</v>
      </c>
      <c r="F376" s="99">
        <f t="shared" si="8"/>
        <v>390</v>
      </c>
      <c r="G376" s="114"/>
    </row>
    <row r="377" s="104" customFormat="1" ht="25" customHeight="1" spans="1:7">
      <c r="A377" s="98">
        <v>373</v>
      </c>
      <c r="B377" s="19" t="s">
        <v>2633</v>
      </c>
      <c r="C377" s="57" t="s">
        <v>2614</v>
      </c>
      <c r="D377" s="57">
        <v>10.05</v>
      </c>
      <c r="E377" s="98">
        <v>75</v>
      </c>
      <c r="F377" s="99">
        <f t="shared" si="8"/>
        <v>753.75</v>
      </c>
      <c r="G377" s="114"/>
    </row>
    <row r="378" s="104" customFormat="1" ht="25" customHeight="1" spans="1:7">
      <c r="A378" s="98">
        <v>374</v>
      </c>
      <c r="B378" s="19" t="s">
        <v>2634</v>
      </c>
      <c r="C378" s="57" t="s">
        <v>2614</v>
      </c>
      <c r="D378" s="57">
        <v>18.16</v>
      </c>
      <c r="E378" s="98">
        <v>75</v>
      </c>
      <c r="F378" s="99">
        <f t="shared" si="8"/>
        <v>1362</v>
      </c>
      <c r="G378" s="114"/>
    </row>
    <row r="379" s="104" customFormat="1" ht="25" customHeight="1" spans="1:7">
      <c r="A379" s="98">
        <v>375</v>
      </c>
      <c r="B379" s="19" t="s">
        <v>2635</v>
      </c>
      <c r="C379" s="57" t="s">
        <v>2614</v>
      </c>
      <c r="D379" s="57">
        <v>5.18</v>
      </c>
      <c r="E379" s="98">
        <v>75</v>
      </c>
      <c r="F379" s="99">
        <f t="shared" si="8"/>
        <v>388.5</v>
      </c>
      <c r="G379" s="114"/>
    </row>
    <row r="380" s="104" customFormat="1" ht="25" customHeight="1" spans="1:7">
      <c r="A380" s="98">
        <v>376</v>
      </c>
      <c r="B380" s="19" t="s">
        <v>2636</v>
      </c>
      <c r="C380" s="57" t="s">
        <v>2614</v>
      </c>
      <c r="D380" s="57">
        <v>6.34</v>
      </c>
      <c r="E380" s="98">
        <v>75</v>
      </c>
      <c r="F380" s="99">
        <f t="shared" si="8"/>
        <v>475.5</v>
      </c>
      <c r="G380" s="114"/>
    </row>
    <row r="381" s="104" customFormat="1" ht="25" customHeight="1" spans="1:7">
      <c r="A381" s="98">
        <v>377</v>
      </c>
      <c r="B381" s="19" t="s">
        <v>166</v>
      </c>
      <c r="C381" s="57" t="s">
        <v>2614</v>
      </c>
      <c r="D381" s="57">
        <v>18.79</v>
      </c>
      <c r="E381" s="98">
        <v>75</v>
      </c>
      <c r="F381" s="99">
        <f t="shared" si="8"/>
        <v>1409.25</v>
      </c>
      <c r="G381" s="114"/>
    </row>
    <row r="382" s="104" customFormat="1" ht="25" customHeight="1" spans="1:7">
      <c r="A382" s="98">
        <v>378</v>
      </c>
      <c r="B382" s="19" t="s">
        <v>2637</v>
      </c>
      <c r="C382" s="57" t="s">
        <v>2614</v>
      </c>
      <c r="D382" s="57">
        <v>13.86</v>
      </c>
      <c r="E382" s="98">
        <v>75</v>
      </c>
      <c r="F382" s="99">
        <f t="shared" si="8"/>
        <v>1039.5</v>
      </c>
      <c r="G382" s="114"/>
    </row>
    <row r="383" s="104" customFormat="1" ht="25" customHeight="1" spans="1:7">
      <c r="A383" s="98">
        <v>379</v>
      </c>
      <c r="B383" s="19" t="s">
        <v>2638</v>
      </c>
      <c r="C383" s="57" t="s">
        <v>2614</v>
      </c>
      <c r="D383" s="57">
        <v>6.89</v>
      </c>
      <c r="E383" s="98">
        <v>75</v>
      </c>
      <c r="F383" s="99">
        <f t="shared" si="8"/>
        <v>516.75</v>
      </c>
      <c r="G383" s="114"/>
    </row>
    <row r="384" s="104" customFormat="1" ht="25" customHeight="1" spans="1:7">
      <c r="A384" s="98">
        <v>380</v>
      </c>
      <c r="B384" s="19" t="s">
        <v>2639</v>
      </c>
      <c r="C384" s="57" t="s">
        <v>2614</v>
      </c>
      <c r="D384" s="57">
        <v>10.79</v>
      </c>
      <c r="E384" s="98">
        <v>75</v>
      </c>
      <c r="F384" s="99">
        <f t="shared" si="8"/>
        <v>809.25</v>
      </c>
      <c r="G384" s="114"/>
    </row>
    <row r="385" s="104" customFormat="1" ht="25" customHeight="1" spans="1:7">
      <c r="A385" s="98">
        <v>381</v>
      </c>
      <c r="B385" s="19" t="s">
        <v>2640</v>
      </c>
      <c r="C385" s="57" t="s">
        <v>2614</v>
      </c>
      <c r="D385" s="57">
        <v>6.3</v>
      </c>
      <c r="E385" s="98">
        <v>75</v>
      </c>
      <c r="F385" s="99">
        <f t="shared" si="8"/>
        <v>472.5</v>
      </c>
      <c r="G385" s="114"/>
    </row>
    <row r="386" s="104" customFormat="1" ht="25" customHeight="1" spans="1:7">
      <c r="A386" s="98">
        <v>382</v>
      </c>
      <c r="B386" s="19" t="s">
        <v>2641</v>
      </c>
      <c r="C386" s="57" t="s">
        <v>2614</v>
      </c>
      <c r="D386" s="57">
        <v>8.03</v>
      </c>
      <c r="E386" s="98">
        <v>75</v>
      </c>
      <c r="F386" s="99">
        <f t="shared" si="8"/>
        <v>602.25</v>
      </c>
      <c r="G386" s="114"/>
    </row>
    <row r="387" s="104" customFormat="1" ht="25" customHeight="1" spans="1:7">
      <c r="A387" s="98">
        <v>383</v>
      </c>
      <c r="B387" s="19" t="s">
        <v>2642</v>
      </c>
      <c r="C387" s="57" t="s">
        <v>2614</v>
      </c>
      <c r="D387" s="57">
        <v>8.54</v>
      </c>
      <c r="E387" s="98">
        <v>75</v>
      </c>
      <c r="F387" s="99">
        <f t="shared" si="8"/>
        <v>640.5</v>
      </c>
      <c r="G387" s="114"/>
    </row>
    <row r="388" s="104" customFormat="1" ht="25" customHeight="1" spans="1:7">
      <c r="A388" s="98">
        <v>384</v>
      </c>
      <c r="B388" s="19" t="s">
        <v>2643</v>
      </c>
      <c r="C388" s="57" t="s">
        <v>2614</v>
      </c>
      <c r="D388" s="57">
        <v>12.26</v>
      </c>
      <c r="E388" s="98">
        <v>75</v>
      </c>
      <c r="F388" s="99">
        <f t="shared" si="8"/>
        <v>919.5</v>
      </c>
      <c r="G388" s="114"/>
    </row>
    <row r="389" s="104" customFormat="1" ht="25" customHeight="1" spans="1:7">
      <c r="A389" s="98">
        <v>385</v>
      </c>
      <c r="B389" s="19" t="s">
        <v>2644</v>
      </c>
      <c r="C389" s="57" t="s">
        <v>2614</v>
      </c>
      <c r="D389" s="57">
        <v>15.36</v>
      </c>
      <c r="E389" s="98">
        <v>75</v>
      </c>
      <c r="F389" s="99">
        <f t="shared" si="8"/>
        <v>1152</v>
      </c>
      <c r="G389" s="114"/>
    </row>
    <row r="390" s="104" customFormat="1" ht="25" customHeight="1" spans="1:7">
      <c r="A390" s="98">
        <v>386</v>
      </c>
      <c r="B390" s="19" t="s">
        <v>2645</v>
      </c>
      <c r="C390" s="57" t="s">
        <v>2614</v>
      </c>
      <c r="D390" s="57">
        <v>3.73</v>
      </c>
      <c r="E390" s="98">
        <v>75</v>
      </c>
      <c r="F390" s="99">
        <f t="shared" si="8"/>
        <v>279.75</v>
      </c>
      <c r="G390" s="114"/>
    </row>
    <row r="391" s="104" customFormat="1" ht="25" customHeight="1" spans="1:7">
      <c r="A391" s="98">
        <v>387</v>
      </c>
      <c r="B391" s="19" t="s">
        <v>2646</v>
      </c>
      <c r="C391" s="57" t="s">
        <v>2614</v>
      </c>
      <c r="D391" s="57">
        <v>13.92</v>
      </c>
      <c r="E391" s="98">
        <v>75</v>
      </c>
      <c r="F391" s="99">
        <f t="shared" si="8"/>
        <v>1044</v>
      </c>
      <c r="G391" s="114"/>
    </row>
    <row r="392" s="104" customFormat="1" ht="25" customHeight="1" spans="1:7">
      <c r="A392" s="98">
        <v>388</v>
      </c>
      <c r="B392" s="19" t="s">
        <v>2647</v>
      </c>
      <c r="C392" s="57" t="s">
        <v>2614</v>
      </c>
      <c r="D392" s="57">
        <v>5.88</v>
      </c>
      <c r="E392" s="98">
        <v>75</v>
      </c>
      <c r="F392" s="99">
        <f t="shared" si="8"/>
        <v>441</v>
      </c>
      <c r="G392" s="114"/>
    </row>
    <row r="393" s="104" customFormat="1" ht="25" customHeight="1" spans="1:7">
      <c r="A393" s="98">
        <v>389</v>
      </c>
      <c r="B393" s="19" t="s">
        <v>1961</v>
      </c>
      <c r="C393" s="57" t="s">
        <v>2614</v>
      </c>
      <c r="D393" s="57">
        <v>4.32</v>
      </c>
      <c r="E393" s="98">
        <v>75</v>
      </c>
      <c r="F393" s="99">
        <f t="shared" si="8"/>
        <v>324</v>
      </c>
      <c r="G393" s="114"/>
    </row>
    <row r="394" s="104" customFormat="1" ht="25" customHeight="1" spans="1:7">
      <c r="A394" s="98">
        <v>390</v>
      </c>
      <c r="B394" s="19" t="s">
        <v>2648</v>
      </c>
      <c r="C394" s="57" t="s">
        <v>2614</v>
      </c>
      <c r="D394" s="57">
        <v>11.11</v>
      </c>
      <c r="E394" s="98">
        <v>75</v>
      </c>
      <c r="F394" s="99">
        <f t="shared" si="8"/>
        <v>833.25</v>
      </c>
      <c r="G394" s="114"/>
    </row>
    <row r="395" s="104" customFormat="1" ht="25" customHeight="1" spans="1:7">
      <c r="A395" s="98">
        <v>391</v>
      </c>
      <c r="B395" s="19" t="s">
        <v>1940</v>
      </c>
      <c r="C395" s="57" t="s">
        <v>2614</v>
      </c>
      <c r="D395" s="57">
        <v>8.14</v>
      </c>
      <c r="E395" s="98">
        <v>75</v>
      </c>
      <c r="F395" s="99">
        <f t="shared" si="8"/>
        <v>610.5</v>
      </c>
      <c r="G395" s="114"/>
    </row>
    <row r="396" s="104" customFormat="1" ht="25" customHeight="1" spans="1:7">
      <c r="A396" s="98">
        <v>392</v>
      </c>
      <c r="B396" s="19" t="s">
        <v>39</v>
      </c>
      <c r="C396" s="57" t="s">
        <v>2614</v>
      </c>
      <c r="D396" s="57">
        <v>3.95</v>
      </c>
      <c r="E396" s="98">
        <v>75</v>
      </c>
      <c r="F396" s="99">
        <f t="shared" si="8"/>
        <v>296.25</v>
      </c>
      <c r="G396" s="114"/>
    </row>
    <row r="397" s="104" customFormat="1" ht="25" customHeight="1" spans="1:7">
      <c r="A397" s="98">
        <v>393</v>
      </c>
      <c r="B397" s="19" t="s">
        <v>2649</v>
      </c>
      <c r="C397" s="57" t="s">
        <v>2614</v>
      </c>
      <c r="D397" s="57">
        <v>6.8</v>
      </c>
      <c r="E397" s="98">
        <v>75</v>
      </c>
      <c r="F397" s="99">
        <f t="shared" si="8"/>
        <v>510</v>
      </c>
      <c r="G397" s="114"/>
    </row>
    <row r="398" s="104" customFormat="1" ht="25" customHeight="1" spans="1:7">
      <c r="A398" s="98">
        <v>394</v>
      </c>
      <c r="B398" s="19" t="s">
        <v>2650</v>
      </c>
      <c r="C398" s="57" t="s">
        <v>2614</v>
      </c>
      <c r="D398" s="57">
        <v>4.24</v>
      </c>
      <c r="E398" s="98">
        <v>75</v>
      </c>
      <c r="F398" s="99">
        <f t="shared" si="8"/>
        <v>318</v>
      </c>
      <c r="G398" s="114"/>
    </row>
    <row r="399" s="104" customFormat="1" ht="25" customHeight="1" spans="1:7">
      <c r="A399" s="98">
        <v>395</v>
      </c>
      <c r="B399" s="19" t="s">
        <v>2651</v>
      </c>
      <c r="C399" s="57" t="s">
        <v>2614</v>
      </c>
      <c r="D399" s="57">
        <v>7.4</v>
      </c>
      <c r="E399" s="98">
        <v>75</v>
      </c>
      <c r="F399" s="99">
        <f t="shared" si="8"/>
        <v>555</v>
      </c>
      <c r="G399" s="114"/>
    </row>
    <row r="400" s="104" customFormat="1" ht="25" customHeight="1" spans="1:7">
      <c r="A400" s="98">
        <v>396</v>
      </c>
      <c r="B400" s="19" t="s">
        <v>2652</v>
      </c>
      <c r="C400" s="57" t="s">
        <v>2614</v>
      </c>
      <c r="D400" s="57">
        <v>15.25</v>
      </c>
      <c r="E400" s="98">
        <v>75</v>
      </c>
      <c r="F400" s="99">
        <f t="shared" si="8"/>
        <v>1143.75</v>
      </c>
      <c r="G400" s="114"/>
    </row>
    <row r="401" s="104" customFormat="1" ht="25" customHeight="1" spans="1:7">
      <c r="A401" s="98">
        <v>397</v>
      </c>
      <c r="B401" s="19" t="s">
        <v>2653</v>
      </c>
      <c r="C401" s="57" t="s">
        <v>2614</v>
      </c>
      <c r="D401" s="57">
        <v>10.46</v>
      </c>
      <c r="E401" s="98">
        <v>75</v>
      </c>
      <c r="F401" s="99">
        <f t="shared" si="8"/>
        <v>784.5</v>
      </c>
      <c r="G401" s="114"/>
    </row>
    <row r="402" s="104" customFormat="1" ht="25" customHeight="1" spans="1:7">
      <c r="A402" s="98">
        <v>398</v>
      </c>
      <c r="B402" s="19" t="s">
        <v>2654</v>
      </c>
      <c r="C402" s="57" t="s">
        <v>2614</v>
      </c>
      <c r="D402" s="57">
        <v>5.06</v>
      </c>
      <c r="E402" s="98">
        <v>75</v>
      </c>
      <c r="F402" s="99">
        <f t="shared" si="8"/>
        <v>379.5</v>
      </c>
      <c r="G402" s="114"/>
    </row>
    <row r="403" s="104" customFormat="1" ht="25" customHeight="1" spans="1:7">
      <c r="A403" s="98">
        <v>399</v>
      </c>
      <c r="B403" s="19" t="s">
        <v>2655</v>
      </c>
      <c r="C403" s="57" t="s">
        <v>2614</v>
      </c>
      <c r="D403" s="57">
        <v>15.5</v>
      </c>
      <c r="E403" s="98">
        <v>75</v>
      </c>
      <c r="F403" s="99">
        <f t="shared" si="8"/>
        <v>1162.5</v>
      </c>
      <c r="G403" s="114"/>
    </row>
    <row r="404" s="104" customFormat="1" ht="25" customHeight="1" spans="1:7">
      <c r="A404" s="98">
        <v>400</v>
      </c>
      <c r="B404" s="19" t="s">
        <v>1875</v>
      </c>
      <c r="C404" s="57" t="s">
        <v>2614</v>
      </c>
      <c r="D404" s="57">
        <v>11.24</v>
      </c>
      <c r="E404" s="98">
        <v>75</v>
      </c>
      <c r="F404" s="99">
        <f t="shared" si="8"/>
        <v>843</v>
      </c>
      <c r="G404" s="114"/>
    </row>
    <row r="405" s="104" customFormat="1" ht="25" customHeight="1" spans="1:7">
      <c r="A405" s="98">
        <v>401</v>
      </c>
      <c r="B405" s="19" t="s">
        <v>2656</v>
      </c>
      <c r="C405" s="57" t="s">
        <v>2614</v>
      </c>
      <c r="D405" s="57">
        <v>11.08</v>
      </c>
      <c r="E405" s="98">
        <v>75</v>
      </c>
      <c r="F405" s="99">
        <f t="shared" si="8"/>
        <v>831</v>
      </c>
      <c r="G405" s="114"/>
    </row>
    <row r="406" s="104" customFormat="1" ht="25" customHeight="1" spans="1:7">
      <c r="A406" s="98">
        <v>402</v>
      </c>
      <c r="B406" s="19" t="s">
        <v>2657</v>
      </c>
      <c r="C406" s="57" t="s">
        <v>2614</v>
      </c>
      <c r="D406" s="57">
        <v>9.43</v>
      </c>
      <c r="E406" s="98">
        <v>75</v>
      </c>
      <c r="F406" s="99">
        <f t="shared" si="8"/>
        <v>707.25</v>
      </c>
      <c r="G406" s="114"/>
    </row>
    <row r="407" s="104" customFormat="1" ht="25" customHeight="1" spans="1:7">
      <c r="A407" s="98">
        <v>403</v>
      </c>
      <c r="B407" s="19" t="s">
        <v>2658</v>
      </c>
      <c r="C407" s="57" t="s">
        <v>2614</v>
      </c>
      <c r="D407" s="57">
        <v>10.18</v>
      </c>
      <c r="E407" s="98">
        <v>75</v>
      </c>
      <c r="F407" s="99">
        <f t="shared" si="8"/>
        <v>763.5</v>
      </c>
      <c r="G407" s="114"/>
    </row>
    <row r="408" s="104" customFormat="1" ht="25" customHeight="1" spans="1:7">
      <c r="A408" s="98">
        <v>404</v>
      </c>
      <c r="B408" s="19" t="s">
        <v>2659</v>
      </c>
      <c r="C408" s="57" t="s">
        <v>2614</v>
      </c>
      <c r="D408" s="57">
        <v>8.56</v>
      </c>
      <c r="E408" s="98">
        <v>75</v>
      </c>
      <c r="F408" s="99">
        <f t="shared" si="8"/>
        <v>642</v>
      </c>
      <c r="G408" s="114"/>
    </row>
    <row r="409" s="104" customFormat="1" ht="25" customHeight="1" spans="1:7">
      <c r="A409" s="98">
        <v>405</v>
      </c>
      <c r="B409" s="19" t="s">
        <v>2660</v>
      </c>
      <c r="C409" s="57" t="s">
        <v>2614</v>
      </c>
      <c r="D409" s="57">
        <v>10.39</v>
      </c>
      <c r="E409" s="98">
        <v>75</v>
      </c>
      <c r="F409" s="99">
        <f t="shared" si="8"/>
        <v>779.25</v>
      </c>
      <c r="G409" s="114"/>
    </row>
    <row r="410" s="104" customFormat="1" ht="25" customHeight="1" spans="1:7">
      <c r="A410" s="98">
        <v>406</v>
      </c>
      <c r="B410" s="19" t="s">
        <v>2661</v>
      </c>
      <c r="C410" s="57" t="s">
        <v>2614</v>
      </c>
      <c r="D410" s="57">
        <v>12.22</v>
      </c>
      <c r="E410" s="98">
        <v>75</v>
      </c>
      <c r="F410" s="99">
        <f t="shared" si="8"/>
        <v>916.5</v>
      </c>
      <c r="G410" s="114"/>
    </row>
    <row r="411" s="104" customFormat="1" ht="25" customHeight="1" spans="1:7">
      <c r="A411" s="98">
        <v>407</v>
      </c>
      <c r="B411" s="19" t="s">
        <v>2662</v>
      </c>
      <c r="C411" s="57" t="s">
        <v>2614</v>
      </c>
      <c r="D411" s="57">
        <v>17.06</v>
      </c>
      <c r="E411" s="98">
        <v>75</v>
      </c>
      <c r="F411" s="99">
        <f t="shared" si="8"/>
        <v>1279.5</v>
      </c>
      <c r="G411" s="114"/>
    </row>
    <row r="412" s="104" customFormat="1" ht="25" customHeight="1" spans="1:7">
      <c r="A412" s="98">
        <v>408</v>
      </c>
      <c r="B412" s="19" t="s">
        <v>1828</v>
      </c>
      <c r="C412" s="57" t="s">
        <v>2614</v>
      </c>
      <c r="D412" s="57">
        <v>2.09</v>
      </c>
      <c r="E412" s="98">
        <v>75</v>
      </c>
      <c r="F412" s="99">
        <f t="shared" si="8"/>
        <v>156.75</v>
      </c>
      <c r="G412" s="114"/>
    </row>
    <row r="413" s="104" customFormat="1" ht="25" customHeight="1" spans="1:7">
      <c r="A413" s="98">
        <v>409</v>
      </c>
      <c r="B413" s="19" t="s">
        <v>2663</v>
      </c>
      <c r="C413" s="57" t="s">
        <v>2614</v>
      </c>
      <c r="D413" s="57">
        <v>5.9</v>
      </c>
      <c r="E413" s="98">
        <v>75</v>
      </c>
      <c r="F413" s="99">
        <f t="shared" si="8"/>
        <v>442.5</v>
      </c>
      <c r="G413" s="114"/>
    </row>
    <row r="414" s="104" customFormat="1" ht="25" customHeight="1" spans="1:7">
      <c r="A414" s="98">
        <v>410</v>
      </c>
      <c r="B414" s="19" t="s">
        <v>2664</v>
      </c>
      <c r="C414" s="57" t="s">
        <v>2614</v>
      </c>
      <c r="D414" s="57">
        <v>14.31</v>
      </c>
      <c r="E414" s="98">
        <v>75</v>
      </c>
      <c r="F414" s="99">
        <f t="shared" si="8"/>
        <v>1073.25</v>
      </c>
      <c r="G414" s="114"/>
    </row>
    <row r="415" s="104" customFormat="1" ht="25" customHeight="1" spans="1:7">
      <c r="A415" s="98">
        <v>411</v>
      </c>
      <c r="B415" s="19" t="s">
        <v>2665</v>
      </c>
      <c r="C415" s="57" t="s">
        <v>2614</v>
      </c>
      <c r="D415" s="57">
        <v>10.6</v>
      </c>
      <c r="E415" s="98">
        <v>75</v>
      </c>
      <c r="F415" s="99">
        <f t="shared" si="8"/>
        <v>795</v>
      </c>
      <c r="G415" s="114"/>
    </row>
    <row r="416" s="104" customFormat="1" ht="25" customHeight="1" spans="1:7">
      <c r="A416" s="98">
        <v>412</v>
      </c>
      <c r="B416" s="19" t="s">
        <v>2666</v>
      </c>
      <c r="C416" s="57" t="s">
        <v>2614</v>
      </c>
      <c r="D416" s="57">
        <v>1.23</v>
      </c>
      <c r="E416" s="98">
        <v>75</v>
      </c>
      <c r="F416" s="99">
        <f t="shared" si="8"/>
        <v>92.25</v>
      </c>
      <c r="G416" s="114"/>
    </row>
    <row r="417" s="104" customFormat="1" ht="25" customHeight="1" spans="1:7">
      <c r="A417" s="98">
        <v>413</v>
      </c>
      <c r="B417" s="19" t="s">
        <v>2667</v>
      </c>
      <c r="C417" s="57" t="s">
        <v>2614</v>
      </c>
      <c r="D417" s="57">
        <v>2.27</v>
      </c>
      <c r="E417" s="98">
        <v>75</v>
      </c>
      <c r="F417" s="99">
        <f t="shared" si="8"/>
        <v>170.25</v>
      </c>
      <c r="G417" s="114"/>
    </row>
    <row r="418" s="104" customFormat="1" ht="25" customHeight="1" spans="1:7">
      <c r="A418" s="98">
        <v>414</v>
      </c>
      <c r="B418" s="19" t="s">
        <v>2668</v>
      </c>
      <c r="C418" s="57" t="s">
        <v>2614</v>
      </c>
      <c r="D418" s="57">
        <v>6.18</v>
      </c>
      <c r="E418" s="98">
        <v>75</v>
      </c>
      <c r="F418" s="99">
        <f t="shared" si="8"/>
        <v>463.5</v>
      </c>
      <c r="G418" s="114"/>
    </row>
    <row r="419" s="104" customFormat="1" ht="25" customHeight="1" spans="1:7">
      <c r="A419" s="98">
        <v>415</v>
      </c>
      <c r="B419" s="19" t="s">
        <v>2669</v>
      </c>
      <c r="C419" s="57" t="s">
        <v>2614</v>
      </c>
      <c r="D419" s="57">
        <v>11.2</v>
      </c>
      <c r="E419" s="98">
        <v>75</v>
      </c>
      <c r="F419" s="99">
        <f t="shared" si="8"/>
        <v>840</v>
      </c>
      <c r="G419" s="114"/>
    </row>
    <row r="420" s="104" customFormat="1" ht="25" customHeight="1" spans="1:7">
      <c r="A420" s="98">
        <v>416</v>
      </c>
      <c r="B420" s="19" t="s">
        <v>2670</v>
      </c>
      <c r="C420" s="57" t="s">
        <v>2614</v>
      </c>
      <c r="D420" s="57">
        <v>11.1</v>
      </c>
      <c r="E420" s="98">
        <v>75</v>
      </c>
      <c r="F420" s="99">
        <f t="shared" si="8"/>
        <v>832.5</v>
      </c>
      <c r="G420" s="114"/>
    </row>
    <row r="421" s="104" customFormat="1" ht="25" customHeight="1" spans="1:7">
      <c r="A421" s="98">
        <v>417</v>
      </c>
      <c r="B421" s="19" t="s">
        <v>2671</v>
      </c>
      <c r="C421" s="57" t="s">
        <v>2614</v>
      </c>
      <c r="D421" s="57">
        <v>6.36</v>
      </c>
      <c r="E421" s="98">
        <v>75</v>
      </c>
      <c r="F421" s="99">
        <f t="shared" si="8"/>
        <v>477</v>
      </c>
      <c r="G421" s="114"/>
    </row>
    <row r="422" s="104" customFormat="1" ht="25" customHeight="1" spans="1:7">
      <c r="A422" s="98">
        <v>418</v>
      </c>
      <c r="B422" s="19" t="s">
        <v>2672</v>
      </c>
      <c r="C422" s="57" t="s">
        <v>2614</v>
      </c>
      <c r="D422" s="57">
        <v>6.07</v>
      </c>
      <c r="E422" s="98">
        <v>75</v>
      </c>
      <c r="F422" s="99">
        <f t="shared" si="8"/>
        <v>455.25</v>
      </c>
      <c r="G422" s="114"/>
    </row>
    <row r="423" s="104" customFormat="1" ht="25" customHeight="1" spans="1:7">
      <c r="A423" s="98">
        <v>419</v>
      </c>
      <c r="B423" s="19" t="s">
        <v>1521</v>
      </c>
      <c r="C423" s="57" t="s">
        <v>2614</v>
      </c>
      <c r="D423" s="57">
        <v>0.47</v>
      </c>
      <c r="E423" s="98">
        <v>75</v>
      </c>
      <c r="F423" s="99">
        <f t="shared" si="8"/>
        <v>35.25</v>
      </c>
      <c r="G423" s="114"/>
    </row>
    <row r="424" s="104" customFormat="1" ht="25" customHeight="1" spans="1:7">
      <c r="A424" s="98">
        <v>420</v>
      </c>
      <c r="B424" s="19" t="s">
        <v>2673</v>
      </c>
      <c r="C424" s="57" t="s">
        <v>2614</v>
      </c>
      <c r="D424" s="57">
        <v>5.19</v>
      </c>
      <c r="E424" s="98">
        <v>75</v>
      </c>
      <c r="F424" s="99">
        <f t="shared" si="8"/>
        <v>389.25</v>
      </c>
      <c r="G424" s="114"/>
    </row>
    <row r="425" s="104" customFormat="1" ht="25" customHeight="1" spans="1:7">
      <c r="A425" s="98">
        <v>421</v>
      </c>
      <c r="B425" s="19" t="s">
        <v>2674</v>
      </c>
      <c r="C425" s="19" t="s">
        <v>2675</v>
      </c>
      <c r="D425" s="57">
        <v>17.67</v>
      </c>
      <c r="E425" s="98">
        <v>75</v>
      </c>
      <c r="F425" s="99">
        <f t="shared" ref="F425:F467" si="9">D425*E425</f>
        <v>1325.25</v>
      </c>
      <c r="G425" s="114"/>
    </row>
    <row r="426" s="104" customFormat="1" ht="25" customHeight="1" spans="1:7">
      <c r="A426" s="98">
        <v>422</v>
      </c>
      <c r="B426" s="19" t="s">
        <v>2676</v>
      </c>
      <c r="C426" s="19" t="s">
        <v>2675</v>
      </c>
      <c r="D426" s="57">
        <v>9.03</v>
      </c>
      <c r="E426" s="98">
        <v>75</v>
      </c>
      <c r="F426" s="99">
        <f t="shared" si="9"/>
        <v>677.25</v>
      </c>
      <c r="G426" s="114"/>
    </row>
    <row r="427" s="104" customFormat="1" ht="25" customHeight="1" spans="1:7">
      <c r="A427" s="98">
        <v>423</v>
      </c>
      <c r="B427" s="19" t="s">
        <v>2677</v>
      </c>
      <c r="C427" s="19" t="s">
        <v>2675</v>
      </c>
      <c r="D427" s="57">
        <v>10.3</v>
      </c>
      <c r="E427" s="98">
        <v>75</v>
      </c>
      <c r="F427" s="99">
        <f t="shared" si="9"/>
        <v>772.5</v>
      </c>
      <c r="G427" s="114"/>
    </row>
    <row r="428" s="104" customFormat="1" ht="25" customHeight="1" spans="1:7">
      <c r="A428" s="98">
        <v>424</v>
      </c>
      <c r="B428" s="19" t="s">
        <v>2678</v>
      </c>
      <c r="C428" s="19" t="s">
        <v>2675</v>
      </c>
      <c r="D428" s="57">
        <v>12.22</v>
      </c>
      <c r="E428" s="98">
        <v>75</v>
      </c>
      <c r="F428" s="99">
        <f t="shared" si="9"/>
        <v>916.5</v>
      </c>
      <c r="G428" s="114"/>
    </row>
    <row r="429" s="104" customFormat="1" ht="25" customHeight="1" spans="1:7">
      <c r="A429" s="98">
        <v>425</v>
      </c>
      <c r="B429" s="19" t="s">
        <v>2679</v>
      </c>
      <c r="C429" s="19" t="s">
        <v>2675</v>
      </c>
      <c r="D429" s="57">
        <v>8.13</v>
      </c>
      <c r="E429" s="98">
        <v>75</v>
      </c>
      <c r="F429" s="99">
        <f t="shared" si="9"/>
        <v>609.75</v>
      </c>
      <c r="G429" s="114"/>
    </row>
    <row r="430" s="104" customFormat="1" ht="25" customHeight="1" spans="1:7">
      <c r="A430" s="98">
        <v>426</v>
      </c>
      <c r="B430" s="19" t="s">
        <v>2680</v>
      </c>
      <c r="C430" s="19" t="s">
        <v>2675</v>
      </c>
      <c r="D430" s="57">
        <v>8.79</v>
      </c>
      <c r="E430" s="98">
        <v>75</v>
      </c>
      <c r="F430" s="99">
        <f t="shared" si="9"/>
        <v>659.25</v>
      </c>
      <c r="G430" s="114"/>
    </row>
    <row r="431" s="104" customFormat="1" ht="25" customHeight="1" spans="1:7">
      <c r="A431" s="98">
        <v>427</v>
      </c>
      <c r="B431" s="19" t="s">
        <v>2681</v>
      </c>
      <c r="C431" s="19" t="s">
        <v>2675</v>
      </c>
      <c r="D431" s="57">
        <v>10.26</v>
      </c>
      <c r="E431" s="98">
        <v>75</v>
      </c>
      <c r="F431" s="99">
        <f t="shared" si="9"/>
        <v>769.5</v>
      </c>
      <c r="G431" s="114"/>
    </row>
    <row r="432" s="104" customFormat="1" ht="25" customHeight="1" spans="1:7">
      <c r="A432" s="98">
        <v>428</v>
      </c>
      <c r="B432" s="19" t="s">
        <v>2682</v>
      </c>
      <c r="C432" s="19" t="s">
        <v>2675</v>
      </c>
      <c r="D432" s="57">
        <v>11.89</v>
      </c>
      <c r="E432" s="98">
        <v>75</v>
      </c>
      <c r="F432" s="99">
        <f t="shared" si="9"/>
        <v>891.75</v>
      </c>
      <c r="G432" s="114"/>
    </row>
    <row r="433" s="104" customFormat="1" ht="25" customHeight="1" spans="1:7">
      <c r="A433" s="98">
        <v>429</v>
      </c>
      <c r="B433" s="19" t="s">
        <v>2683</v>
      </c>
      <c r="C433" s="19" t="s">
        <v>2675</v>
      </c>
      <c r="D433" s="57">
        <v>17.31</v>
      </c>
      <c r="E433" s="98">
        <v>75</v>
      </c>
      <c r="F433" s="99">
        <f t="shared" si="9"/>
        <v>1298.25</v>
      </c>
      <c r="G433" s="114"/>
    </row>
    <row r="434" s="104" customFormat="1" ht="25" customHeight="1" spans="1:7">
      <c r="A434" s="98">
        <v>430</v>
      </c>
      <c r="B434" s="19" t="s">
        <v>2684</v>
      </c>
      <c r="C434" s="19" t="s">
        <v>2675</v>
      </c>
      <c r="D434" s="57">
        <v>3.08</v>
      </c>
      <c r="E434" s="98">
        <v>75</v>
      </c>
      <c r="F434" s="99">
        <f t="shared" si="9"/>
        <v>231</v>
      </c>
      <c r="G434" s="114"/>
    </row>
    <row r="435" s="104" customFormat="1" ht="25" customHeight="1" spans="1:7">
      <c r="A435" s="98">
        <v>431</v>
      </c>
      <c r="B435" s="19" t="s">
        <v>2685</v>
      </c>
      <c r="C435" s="19" t="s">
        <v>2675</v>
      </c>
      <c r="D435" s="57">
        <v>3.53</v>
      </c>
      <c r="E435" s="98">
        <v>75</v>
      </c>
      <c r="F435" s="99">
        <f t="shared" si="9"/>
        <v>264.75</v>
      </c>
      <c r="G435" s="114"/>
    </row>
    <row r="436" s="104" customFormat="1" ht="25" customHeight="1" spans="1:7">
      <c r="A436" s="98">
        <v>432</v>
      </c>
      <c r="B436" s="19" t="s">
        <v>2686</v>
      </c>
      <c r="C436" s="19" t="s">
        <v>2675</v>
      </c>
      <c r="D436" s="57">
        <v>14.27</v>
      </c>
      <c r="E436" s="98">
        <v>75</v>
      </c>
      <c r="F436" s="99">
        <f t="shared" si="9"/>
        <v>1070.25</v>
      </c>
      <c r="G436" s="114"/>
    </row>
    <row r="437" s="104" customFormat="1" ht="25" customHeight="1" spans="1:7">
      <c r="A437" s="98">
        <v>433</v>
      </c>
      <c r="B437" s="19" t="s">
        <v>2687</v>
      </c>
      <c r="C437" s="19" t="s">
        <v>2675</v>
      </c>
      <c r="D437" s="57">
        <v>13.1</v>
      </c>
      <c r="E437" s="98">
        <v>75</v>
      </c>
      <c r="F437" s="99">
        <f t="shared" si="9"/>
        <v>982.5</v>
      </c>
      <c r="G437" s="114"/>
    </row>
    <row r="438" s="104" customFormat="1" ht="25" customHeight="1" spans="1:7">
      <c r="A438" s="98">
        <v>434</v>
      </c>
      <c r="B438" s="19" t="s">
        <v>2688</v>
      </c>
      <c r="C438" s="19" t="s">
        <v>2675</v>
      </c>
      <c r="D438" s="57">
        <v>6.11</v>
      </c>
      <c r="E438" s="98">
        <v>75</v>
      </c>
      <c r="F438" s="99">
        <f t="shared" si="9"/>
        <v>458.25</v>
      </c>
      <c r="G438" s="114"/>
    </row>
    <row r="439" s="104" customFormat="1" ht="25" customHeight="1" spans="1:7">
      <c r="A439" s="98">
        <v>435</v>
      </c>
      <c r="B439" s="19" t="s">
        <v>2689</v>
      </c>
      <c r="C439" s="19" t="s">
        <v>2675</v>
      </c>
      <c r="D439" s="57">
        <v>11.14</v>
      </c>
      <c r="E439" s="98">
        <v>75</v>
      </c>
      <c r="F439" s="99">
        <f t="shared" si="9"/>
        <v>835.5</v>
      </c>
      <c r="G439" s="114"/>
    </row>
    <row r="440" s="104" customFormat="1" ht="25" customHeight="1" spans="1:7">
      <c r="A440" s="98">
        <v>436</v>
      </c>
      <c r="B440" s="19" t="s">
        <v>2690</v>
      </c>
      <c r="C440" s="19" t="s">
        <v>2675</v>
      </c>
      <c r="D440" s="57">
        <v>10.63</v>
      </c>
      <c r="E440" s="98">
        <v>75</v>
      </c>
      <c r="F440" s="99">
        <f t="shared" si="9"/>
        <v>797.25</v>
      </c>
      <c r="G440" s="114"/>
    </row>
    <row r="441" s="104" customFormat="1" ht="25" customHeight="1" spans="1:7">
      <c r="A441" s="98">
        <v>437</v>
      </c>
      <c r="B441" s="19" t="s">
        <v>2691</v>
      </c>
      <c r="C441" s="19" t="s">
        <v>2675</v>
      </c>
      <c r="D441" s="57">
        <v>8.24</v>
      </c>
      <c r="E441" s="98">
        <v>75</v>
      </c>
      <c r="F441" s="99">
        <f t="shared" si="9"/>
        <v>618</v>
      </c>
      <c r="G441" s="114"/>
    </row>
    <row r="442" s="104" customFormat="1" ht="25" customHeight="1" spans="1:7">
      <c r="A442" s="98">
        <v>438</v>
      </c>
      <c r="B442" s="19" t="s">
        <v>2692</v>
      </c>
      <c r="C442" s="19" t="s">
        <v>2675</v>
      </c>
      <c r="D442" s="57">
        <v>8.42</v>
      </c>
      <c r="E442" s="98">
        <v>75</v>
      </c>
      <c r="F442" s="99">
        <f t="shared" si="9"/>
        <v>631.5</v>
      </c>
      <c r="G442" s="114"/>
    </row>
    <row r="443" s="104" customFormat="1" ht="25" customHeight="1" spans="1:7">
      <c r="A443" s="98">
        <v>439</v>
      </c>
      <c r="B443" s="19" t="s">
        <v>2693</v>
      </c>
      <c r="C443" s="19" t="s">
        <v>2675</v>
      </c>
      <c r="D443" s="57">
        <v>13.04</v>
      </c>
      <c r="E443" s="98">
        <v>75</v>
      </c>
      <c r="F443" s="99">
        <f t="shared" si="9"/>
        <v>978</v>
      </c>
      <c r="G443" s="93"/>
    </row>
    <row r="444" s="104" customFormat="1" ht="25" customHeight="1" spans="1:7">
      <c r="A444" s="98">
        <v>440</v>
      </c>
      <c r="B444" s="19" t="s">
        <v>2694</v>
      </c>
      <c r="C444" s="19" t="s">
        <v>2675</v>
      </c>
      <c r="D444" s="57">
        <v>15.9</v>
      </c>
      <c r="E444" s="98">
        <v>75</v>
      </c>
      <c r="F444" s="99">
        <f t="shared" si="9"/>
        <v>1192.5</v>
      </c>
      <c r="G444" s="114"/>
    </row>
    <row r="445" s="104" customFormat="1" ht="25" customHeight="1" spans="1:7">
      <c r="A445" s="98">
        <v>441</v>
      </c>
      <c r="B445" s="19" t="s">
        <v>2695</v>
      </c>
      <c r="C445" s="19" t="s">
        <v>2675</v>
      </c>
      <c r="D445" s="57">
        <v>8.78</v>
      </c>
      <c r="E445" s="98">
        <v>75</v>
      </c>
      <c r="F445" s="99">
        <f t="shared" si="9"/>
        <v>658.5</v>
      </c>
      <c r="G445" s="114"/>
    </row>
    <row r="446" s="104" customFormat="1" ht="25" customHeight="1" spans="1:7">
      <c r="A446" s="98">
        <v>442</v>
      </c>
      <c r="B446" s="19" t="s">
        <v>2696</v>
      </c>
      <c r="C446" s="19" t="s">
        <v>2675</v>
      </c>
      <c r="D446" s="57">
        <v>3.31</v>
      </c>
      <c r="E446" s="98">
        <v>75</v>
      </c>
      <c r="F446" s="99">
        <f t="shared" si="9"/>
        <v>248.25</v>
      </c>
      <c r="G446" s="114"/>
    </row>
    <row r="447" s="104" customFormat="1" ht="25" customHeight="1" spans="1:7">
      <c r="A447" s="98">
        <v>443</v>
      </c>
      <c r="B447" s="19" t="s">
        <v>2697</v>
      </c>
      <c r="C447" s="19" t="s">
        <v>2675</v>
      </c>
      <c r="D447" s="57">
        <v>2.87</v>
      </c>
      <c r="E447" s="98">
        <v>75</v>
      </c>
      <c r="F447" s="99">
        <f t="shared" si="9"/>
        <v>215.25</v>
      </c>
      <c r="G447" s="114"/>
    </row>
    <row r="448" s="104" customFormat="1" ht="25" customHeight="1" spans="1:7">
      <c r="A448" s="98">
        <v>444</v>
      </c>
      <c r="B448" s="19" t="s">
        <v>2698</v>
      </c>
      <c r="C448" s="19" t="s">
        <v>2675</v>
      </c>
      <c r="D448" s="57">
        <v>10.79</v>
      </c>
      <c r="E448" s="98">
        <v>75</v>
      </c>
      <c r="F448" s="99">
        <f t="shared" si="9"/>
        <v>809.25</v>
      </c>
      <c r="G448" s="114"/>
    </row>
    <row r="449" s="104" customFormat="1" ht="25" customHeight="1" spans="1:7">
      <c r="A449" s="98">
        <v>445</v>
      </c>
      <c r="B449" s="19" t="s">
        <v>2699</v>
      </c>
      <c r="C449" s="19" t="s">
        <v>2675</v>
      </c>
      <c r="D449" s="57">
        <v>13.36</v>
      </c>
      <c r="E449" s="98">
        <v>75</v>
      </c>
      <c r="F449" s="99">
        <f t="shared" si="9"/>
        <v>1002</v>
      </c>
      <c r="G449" s="114"/>
    </row>
    <row r="450" s="104" customFormat="1" ht="25" customHeight="1" spans="1:7">
      <c r="A450" s="98">
        <v>446</v>
      </c>
      <c r="B450" s="19" t="s">
        <v>2700</v>
      </c>
      <c r="C450" s="19" t="s">
        <v>2675</v>
      </c>
      <c r="D450" s="57">
        <v>19.54</v>
      </c>
      <c r="E450" s="98">
        <v>75</v>
      </c>
      <c r="F450" s="99">
        <f t="shared" si="9"/>
        <v>1465.5</v>
      </c>
      <c r="G450" s="114"/>
    </row>
    <row r="451" s="104" customFormat="1" ht="25" customHeight="1" spans="1:7">
      <c r="A451" s="98">
        <v>447</v>
      </c>
      <c r="B451" s="19" t="s">
        <v>2701</v>
      </c>
      <c r="C451" s="19" t="s">
        <v>2675</v>
      </c>
      <c r="D451" s="57">
        <v>13.02</v>
      </c>
      <c r="E451" s="98">
        <v>75</v>
      </c>
      <c r="F451" s="99">
        <f t="shared" si="9"/>
        <v>976.5</v>
      </c>
      <c r="G451" s="114"/>
    </row>
    <row r="452" s="104" customFormat="1" ht="25" customHeight="1" spans="1:7">
      <c r="A452" s="98">
        <v>448</v>
      </c>
      <c r="B452" s="19" t="s">
        <v>2702</v>
      </c>
      <c r="C452" s="19" t="s">
        <v>2675</v>
      </c>
      <c r="D452" s="57">
        <v>11.89</v>
      </c>
      <c r="E452" s="98">
        <v>75</v>
      </c>
      <c r="F452" s="99">
        <f t="shared" si="9"/>
        <v>891.75</v>
      </c>
      <c r="G452" s="114"/>
    </row>
    <row r="453" s="104" customFormat="1" ht="25" customHeight="1" spans="1:7">
      <c r="A453" s="98">
        <v>449</v>
      </c>
      <c r="B453" s="19" t="s">
        <v>2703</v>
      </c>
      <c r="C453" s="19" t="s">
        <v>2675</v>
      </c>
      <c r="D453" s="120">
        <v>25.07</v>
      </c>
      <c r="E453" s="98">
        <v>75</v>
      </c>
      <c r="F453" s="99">
        <f t="shared" si="9"/>
        <v>1880.25</v>
      </c>
      <c r="G453" s="119"/>
    </row>
    <row r="454" s="104" customFormat="1" ht="25" customHeight="1" spans="1:7">
      <c r="A454" s="98">
        <v>450</v>
      </c>
      <c r="B454" s="19" t="s">
        <v>2704</v>
      </c>
      <c r="C454" s="19" t="s">
        <v>2675</v>
      </c>
      <c r="D454" s="57">
        <v>14.43</v>
      </c>
      <c r="E454" s="98">
        <v>75</v>
      </c>
      <c r="F454" s="99">
        <f t="shared" si="9"/>
        <v>1082.25</v>
      </c>
      <c r="G454" s="114"/>
    </row>
    <row r="455" s="104" customFormat="1" ht="25" customHeight="1" spans="1:7">
      <c r="A455" s="98">
        <v>451</v>
      </c>
      <c r="B455" s="19" t="s">
        <v>2705</v>
      </c>
      <c r="C455" s="19" t="s">
        <v>2675</v>
      </c>
      <c r="D455" s="57">
        <v>3.95</v>
      </c>
      <c r="E455" s="98">
        <v>75</v>
      </c>
      <c r="F455" s="99">
        <f t="shared" si="9"/>
        <v>296.25</v>
      </c>
      <c r="G455" s="114"/>
    </row>
    <row r="456" s="104" customFormat="1" ht="25" customHeight="1" spans="1:7">
      <c r="A456" s="98">
        <v>452</v>
      </c>
      <c r="B456" s="19" t="s">
        <v>2706</v>
      </c>
      <c r="C456" s="19" t="s">
        <v>2675</v>
      </c>
      <c r="D456" s="57">
        <v>8.46</v>
      </c>
      <c r="E456" s="98">
        <v>75</v>
      </c>
      <c r="F456" s="99">
        <f t="shared" si="9"/>
        <v>634.5</v>
      </c>
      <c r="G456" s="114"/>
    </row>
    <row r="457" s="104" customFormat="1" ht="25" customHeight="1" spans="1:7">
      <c r="A457" s="98">
        <v>453</v>
      </c>
      <c r="B457" s="19" t="s">
        <v>2707</v>
      </c>
      <c r="C457" s="19" t="s">
        <v>2675</v>
      </c>
      <c r="D457" s="57">
        <v>17.36</v>
      </c>
      <c r="E457" s="98">
        <v>75</v>
      </c>
      <c r="F457" s="99">
        <f t="shared" si="9"/>
        <v>1302</v>
      </c>
      <c r="G457" s="114"/>
    </row>
    <row r="458" s="104" customFormat="1" ht="25" customHeight="1" spans="1:7">
      <c r="A458" s="98">
        <v>454</v>
      </c>
      <c r="B458" s="19" t="s">
        <v>2708</v>
      </c>
      <c r="C458" s="19" t="s">
        <v>2675</v>
      </c>
      <c r="D458" s="57">
        <v>13.79</v>
      </c>
      <c r="E458" s="98">
        <v>75</v>
      </c>
      <c r="F458" s="99">
        <f t="shared" si="9"/>
        <v>1034.25</v>
      </c>
      <c r="G458" s="114"/>
    </row>
    <row r="459" s="104" customFormat="1" ht="25" customHeight="1" spans="1:7">
      <c r="A459" s="98">
        <v>455</v>
      </c>
      <c r="B459" s="19" t="s">
        <v>2709</v>
      </c>
      <c r="C459" s="19" t="s">
        <v>2675</v>
      </c>
      <c r="D459" s="57">
        <v>12.12</v>
      </c>
      <c r="E459" s="98">
        <v>75</v>
      </c>
      <c r="F459" s="99">
        <f t="shared" si="9"/>
        <v>909</v>
      </c>
      <c r="G459" s="114"/>
    </row>
    <row r="460" s="104" customFormat="1" ht="25" customHeight="1" spans="1:7">
      <c r="A460" s="98">
        <v>456</v>
      </c>
      <c r="B460" s="19" t="s">
        <v>2710</v>
      </c>
      <c r="C460" s="19" t="s">
        <v>2675</v>
      </c>
      <c r="D460" s="57">
        <v>13.14</v>
      </c>
      <c r="E460" s="98">
        <v>75</v>
      </c>
      <c r="F460" s="99">
        <f t="shared" si="9"/>
        <v>985.5</v>
      </c>
      <c r="G460" s="114"/>
    </row>
    <row r="461" s="104" customFormat="1" ht="25" customHeight="1" spans="1:7">
      <c r="A461" s="98">
        <v>457</v>
      </c>
      <c r="B461" s="19" t="s">
        <v>2711</v>
      </c>
      <c r="C461" s="19" t="s">
        <v>2675</v>
      </c>
      <c r="D461" s="57">
        <v>7.19</v>
      </c>
      <c r="E461" s="98">
        <v>75</v>
      </c>
      <c r="F461" s="99">
        <f t="shared" si="9"/>
        <v>539.25</v>
      </c>
      <c r="G461" s="114"/>
    </row>
    <row r="462" s="104" customFormat="1" ht="25" customHeight="1" spans="1:7">
      <c r="A462" s="98">
        <v>458</v>
      </c>
      <c r="B462" s="19" t="s">
        <v>2712</v>
      </c>
      <c r="C462" s="19" t="s">
        <v>2675</v>
      </c>
      <c r="D462" s="57">
        <v>13.63</v>
      </c>
      <c r="E462" s="98">
        <v>75</v>
      </c>
      <c r="F462" s="99">
        <f t="shared" si="9"/>
        <v>1022.25</v>
      </c>
      <c r="G462" s="114"/>
    </row>
    <row r="463" s="104" customFormat="1" ht="25" customHeight="1" spans="1:7">
      <c r="A463" s="98">
        <v>459</v>
      </c>
      <c r="B463" s="19" t="s">
        <v>2713</v>
      </c>
      <c r="C463" s="19" t="s">
        <v>2675</v>
      </c>
      <c r="D463" s="57">
        <v>13.55</v>
      </c>
      <c r="E463" s="98">
        <v>75</v>
      </c>
      <c r="F463" s="99">
        <f t="shared" si="9"/>
        <v>1016.25</v>
      </c>
      <c r="G463" s="114"/>
    </row>
    <row r="464" s="104" customFormat="1" ht="25" customHeight="1" spans="1:7">
      <c r="A464" s="98">
        <v>460</v>
      </c>
      <c r="B464" s="19" t="s">
        <v>2714</v>
      </c>
      <c r="C464" s="19" t="s">
        <v>2675</v>
      </c>
      <c r="D464" s="57">
        <v>14.34</v>
      </c>
      <c r="E464" s="98">
        <v>75</v>
      </c>
      <c r="F464" s="99">
        <f t="shared" si="9"/>
        <v>1075.5</v>
      </c>
      <c r="G464" s="114"/>
    </row>
    <row r="465" s="104" customFormat="1" ht="25" customHeight="1" spans="1:7">
      <c r="A465" s="98">
        <v>461</v>
      </c>
      <c r="B465" s="19" t="s">
        <v>2715</v>
      </c>
      <c r="C465" s="19" t="s">
        <v>2675</v>
      </c>
      <c r="D465" s="57">
        <v>6.06</v>
      </c>
      <c r="E465" s="98">
        <v>75</v>
      </c>
      <c r="F465" s="99">
        <f t="shared" si="9"/>
        <v>454.5</v>
      </c>
      <c r="G465" s="114"/>
    </row>
    <row r="466" s="104" customFormat="1" ht="25" customHeight="1" spans="1:7">
      <c r="A466" s="98">
        <v>462</v>
      </c>
      <c r="B466" s="19" t="s">
        <v>2716</v>
      </c>
      <c r="C466" s="19" t="s">
        <v>2675</v>
      </c>
      <c r="D466" s="57">
        <v>7.82</v>
      </c>
      <c r="E466" s="98">
        <v>75</v>
      </c>
      <c r="F466" s="99">
        <f t="shared" si="9"/>
        <v>586.5</v>
      </c>
      <c r="G466" s="114"/>
    </row>
    <row r="467" s="104" customFormat="1" ht="25" customHeight="1" spans="1:7">
      <c r="A467" s="98">
        <v>463</v>
      </c>
      <c r="B467" s="19" t="s">
        <v>2717</v>
      </c>
      <c r="C467" s="19" t="s">
        <v>2675</v>
      </c>
      <c r="D467" s="57">
        <v>14.34</v>
      </c>
      <c r="E467" s="98">
        <v>75</v>
      </c>
      <c r="F467" s="99">
        <f t="shared" si="9"/>
        <v>1075.5</v>
      </c>
      <c r="G467" s="114"/>
    </row>
    <row r="468" s="68" customFormat="1" spans="1:6">
      <c r="A468" s="61"/>
      <c r="D468" s="61"/>
      <c r="E468" s="61"/>
      <c r="F468" s="105"/>
    </row>
    <row r="469" s="68" customFormat="1" spans="1:6">
      <c r="A469" s="61"/>
      <c r="D469" s="61"/>
      <c r="E469" s="61"/>
      <c r="F469" s="105"/>
    </row>
    <row r="470" s="68" customFormat="1" spans="1:6">
      <c r="A470" s="61"/>
      <c r="D470" s="61"/>
      <c r="E470" s="61"/>
      <c r="F470" s="105"/>
    </row>
    <row r="471" s="68" customFormat="1" spans="1:6">
      <c r="A471" s="61"/>
      <c r="D471" s="61"/>
      <c r="E471" s="61"/>
      <c r="F471" s="105"/>
    </row>
    <row r="472" s="68" customFormat="1" spans="1:6">
      <c r="A472" s="61"/>
      <c r="D472" s="61"/>
      <c r="E472" s="61"/>
      <c r="F472" s="105"/>
    </row>
    <row r="473" s="68" customFormat="1" spans="1:6">
      <c r="A473" s="61"/>
      <c r="D473" s="61"/>
      <c r="E473" s="61"/>
      <c r="F473" s="105"/>
    </row>
    <row r="474" s="68" customFormat="1" spans="1:6">
      <c r="A474" s="61"/>
      <c r="D474" s="61"/>
      <c r="E474" s="61"/>
      <c r="F474" s="105"/>
    </row>
    <row r="475" s="68" customFormat="1" spans="1:6">
      <c r="A475" s="61"/>
      <c r="D475" s="61"/>
      <c r="E475" s="61"/>
      <c r="F475" s="105"/>
    </row>
    <row r="476" s="68" customFormat="1" spans="1:6">
      <c r="A476" s="61"/>
      <c r="D476" s="61"/>
      <c r="E476" s="61"/>
      <c r="F476" s="105"/>
    </row>
    <row r="477" s="68" customFormat="1" spans="1:6">
      <c r="A477" s="61"/>
      <c r="D477" s="61"/>
      <c r="E477" s="61"/>
      <c r="F477" s="105"/>
    </row>
    <row r="478" s="68" customFormat="1" spans="4:6">
      <c r="D478" s="61"/>
      <c r="E478" s="61"/>
      <c r="F478" s="105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workbookViewId="0">
      <selection activeCell="F17" sqref="F17"/>
    </sheetView>
  </sheetViews>
  <sheetFormatPr defaultColWidth="9" defaultRowHeight="13.5" outlineLevelCol="6"/>
  <cols>
    <col min="1" max="1" width="5.89166666666667" style="1" customWidth="1"/>
    <col min="2" max="6" width="18.25" style="1" customWidth="1"/>
    <col min="7" max="7" width="13.8916666666667" style="1" customWidth="1"/>
    <col min="8" max="16384" width="9" style="1"/>
  </cols>
  <sheetData>
    <row r="1" s="1" customFormat="1" ht="40" customHeight="1" spans="1:7">
      <c r="A1" s="6" t="s">
        <v>2718</v>
      </c>
      <c r="B1" s="6"/>
      <c r="C1" s="6"/>
      <c r="D1" s="6"/>
      <c r="E1" s="6"/>
      <c r="F1" s="6"/>
      <c r="G1" s="6"/>
    </row>
    <row r="2" s="68" customFormat="1" ht="21" customHeight="1" spans="1:7">
      <c r="A2" s="72" t="s">
        <v>2719</v>
      </c>
      <c r="B2" s="73"/>
      <c r="C2" s="73"/>
      <c r="D2" s="73"/>
      <c r="E2" s="73"/>
      <c r="F2" s="73"/>
      <c r="G2" s="73"/>
    </row>
    <row r="3" s="32" customFormat="1" ht="29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563</v>
      </c>
      <c r="F3" s="13" t="s">
        <v>7</v>
      </c>
      <c r="G3" s="13" t="s">
        <v>8</v>
      </c>
    </row>
    <row r="4" s="32" customFormat="1" ht="21" customHeight="1" spans="1:7">
      <c r="A4" s="15" t="s">
        <v>9</v>
      </c>
      <c r="B4" s="16"/>
      <c r="C4" s="13"/>
      <c r="D4" s="13">
        <f>SUM(D5:D349)</f>
        <v>2379</v>
      </c>
      <c r="E4" s="13">
        <v>75</v>
      </c>
      <c r="F4" s="13">
        <f>SUM(F5:F349)</f>
        <v>178425</v>
      </c>
      <c r="G4" s="13"/>
    </row>
    <row r="5" s="3" customFormat="1" ht="20" customHeight="1" spans="1:7">
      <c r="A5" s="20">
        <v>1</v>
      </c>
      <c r="B5" s="19" t="s">
        <v>2720</v>
      </c>
      <c r="C5" s="98" t="s">
        <v>2721</v>
      </c>
      <c r="D5" s="98">
        <v>4.18</v>
      </c>
      <c r="E5" s="98">
        <v>75</v>
      </c>
      <c r="F5" s="99">
        <f t="shared" ref="F5:F68" si="0">D5*E5</f>
        <v>313.5</v>
      </c>
      <c r="G5" s="20"/>
    </row>
    <row r="6" s="3" customFormat="1" ht="20" customHeight="1" spans="1:7">
      <c r="A6" s="20">
        <v>2</v>
      </c>
      <c r="B6" s="100" t="s">
        <v>758</v>
      </c>
      <c r="C6" s="98" t="s">
        <v>2721</v>
      </c>
      <c r="D6" s="98">
        <v>6.22</v>
      </c>
      <c r="E6" s="98">
        <v>75</v>
      </c>
      <c r="F6" s="99">
        <f t="shared" si="0"/>
        <v>466.5</v>
      </c>
      <c r="G6" s="20"/>
    </row>
    <row r="7" s="3" customFormat="1" ht="20" customHeight="1" spans="1:7">
      <c r="A7" s="20">
        <v>3</v>
      </c>
      <c r="B7" s="66" t="s">
        <v>2722</v>
      </c>
      <c r="C7" s="98" t="s">
        <v>2721</v>
      </c>
      <c r="D7" s="19">
        <v>6.24</v>
      </c>
      <c r="E7" s="98">
        <v>75</v>
      </c>
      <c r="F7" s="99">
        <f t="shared" si="0"/>
        <v>468</v>
      </c>
      <c r="G7" s="20"/>
    </row>
    <row r="8" s="3" customFormat="1" ht="20" customHeight="1" spans="1:7">
      <c r="A8" s="20">
        <v>4</v>
      </c>
      <c r="B8" s="100" t="s">
        <v>1218</v>
      </c>
      <c r="C8" s="98" t="s">
        <v>2721</v>
      </c>
      <c r="D8" s="98">
        <v>1.78</v>
      </c>
      <c r="E8" s="98">
        <v>75</v>
      </c>
      <c r="F8" s="99">
        <f t="shared" si="0"/>
        <v>133.5</v>
      </c>
      <c r="G8" s="20"/>
    </row>
    <row r="9" s="3" customFormat="1" ht="20" customHeight="1" spans="1:7">
      <c r="A9" s="20">
        <v>5</v>
      </c>
      <c r="B9" s="100" t="s">
        <v>2723</v>
      </c>
      <c r="C9" s="98" t="s">
        <v>2721</v>
      </c>
      <c r="D9" s="98">
        <v>7.83</v>
      </c>
      <c r="E9" s="98">
        <v>75</v>
      </c>
      <c r="F9" s="99">
        <f t="shared" si="0"/>
        <v>587.25</v>
      </c>
      <c r="G9" s="20"/>
    </row>
    <row r="10" s="3" customFormat="1" ht="20" customHeight="1" spans="1:7">
      <c r="A10" s="20">
        <v>6</v>
      </c>
      <c r="B10" s="66" t="s">
        <v>2724</v>
      </c>
      <c r="C10" s="19" t="s">
        <v>2721</v>
      </c>
      <c r="D10" s="19">
        <v>4.96</v>
      </c>
      <c r="E10" s="98">
        <v>75</v>
      </c>
      <c r="F10" s="99">
        <f t="shared" si="0"/>
        <v>372</v>
      </c>
      <c r="G10" s="20"/>
    </row>
    <row r="11" s="3" customFormat="1" ht="20" customHeight="1" spans="1:7">
      <c r="A11" s="20">
        <v>7</v>
      </c>
      <c r="B11" s="66" t="s">
        <v>2725</v>
      </c>
      <c r="C11" s="19" t="s">
        <v>2721</v>
      </c>
      <c r="D11" s="19">
        <v>5.44</v>
      </c>
      <c r="E11" s="98">
        <v>75</v>
      </c>
      <c r="F11" s="99">
        <f t="shared" si="0"/>
        <v>408</v>
      </c>
      <c r="G11" s="20"/>
    </row>
    <row r="12" s="3" customFormat="1" ht="20" customHeight="1" spans="1:7">
      <c r="A12" s="20">
        <v>8</v>
      </c>
      <c r="B12" s="66" t="s">
        <v>2726</v>
      </c>
      <c r="C12" s="19" t="s">
        <v>2721</v>
      </c>
      <c r="D12" s="19">
        <v>2.73</v>
      </c>
      <c r="E12" s="98">
        <v>75</v>
      </c>
      <c r="F12" s="99">
        <f t="shared" si="0"/>
        <v>204.75</v>
      </c>
      <c r="G12" s="20"/>
    </row>
    <row r="13" s="3" customFormat="1" ht="20" customHeight="1" spans="1:7">
      <c r="A13" s="20">
        <v>9</v>
      </c>
      <c r="B13" s="66" t="s">
        <v>1330</v>
      </c>
      <c r="C13" s="19" t="s">
        <v>2721</v>
      </c>
      <c r="D13" s="19">
        <v>8.44</v>
      </c>
      <c r="E13" s="98">
        <v>75</v>
      </c>
      <c r="F13" s="99">
        <f t="shared" si="0"/>
        <v>633</v>
      </c>
      <c r="G13" s="20"/>
    </row>
    <row r="14" s="3" customFormat="1" ht="20" customHeight="1" spans="1:7">
      <c r="A14" s="20">
        <v>10</v>
      </c>
      <c r="B14" s="19" t="s">
        <v>2727</v>
      </c>
      <c r="C14" s="19" t="s">
        <v>2721</v>
      </c>
      <c r="D14" s="19">
        <v>2.13</v>
      </c>
      <c r="E14" s="98">
        <v>75</v>
      </c>
      <c r="F14" s="99">
        <f t="shared" si="0"/>
        <v>159.75</v>
      </c>
      <c r="G14" s="17"/>
    </row>
    <row r="15" s="3" customFormat="1" ht="20" customHeight="1" spans="1:7">
      <c r="A15" s="20">
        <v>11</v>
      </c>
      <c r="B15" s="66" t="s">
        <v>2728</v>
      </c>
      <c r="C15" s="19" t="s">
        <v>2721</v>
      </c>
      <c r="D15" s="19">
        <v>5.79</v>
      </c>
      <c r="E15" s="98">
        <v>75</v>
      </c>
      <c r="F15" s="99">
        <f t="shared" si="0"/>
        <v>434.25</v>
      </c>
      <c r="G15" s="17"/>
    </row>
    <row r="16" s="3" customFormat="1" ht="20" customHeight="1" spans="1:7">
      <c r="A16" s="20">
        <v>12</v>
      </c>
      <c r="B16" s="66" t="s">
        <v>761</v>
      </c>
      <c r="C16" s="19" t="s">
        <v>2721</v>
      </c>
      <c r="D16" s="19">
        <v>7.09</v>
      </c>
      <c r="E16" s="98">
        <v>75</v>
      </c>
      <c r="F16" s="99">
        <f t="shared" si="0"/>
        <v>531.75</v>
      </c>
      <c r="G16" s="17"/>
    </row>
    <row r="17" s="3" customFormat="1" ht="20" customHeight="1" spans="1:7">
      <c r="A17" s="20">
        <v>13</v>
      </c>
      <c r="B17" s="66" t="s">
        <v>2729</v>
      </c>
      <c r="C17" s="19" t="s">
        <v>2721</v>
      </c>
      <c r="D17" s="19">
        <v>7.01</v>
      </c>
      <c r="E17" s="98">
        <v>75</v>
      </c>
      <c r="F17" s="99">
        <f t="shared" si="0"/>
        <v>525.75</v>
      </c>
      <c r="G17" s="17"/>
    </row>
    <row r="18" s="3" customFormat="1" ht="20" customHeight="1" spans="1:7">
      <c r="A18" s="20">
        <v>14</v>
      </c>
      <c r="B18" s="66" t="s">
        <v>2730</v>
      </c>
      <c r="C18" s="19" t="s">
        <v>2721</v>
      </c>
      <c r="D18" s="19">
        <v>4.12</v>
      </c>
      <c r="E18" s="98">
        <v>75</v>
      </c>
      <c r="F18" s="99">
        <f t="shared" si="0"/>
        <v>309</v>
      </c>
      <c r="G18" s="17"/>
    </row>
    <row r="19" s="1" customFormat="1" ht="20" customHeight="1" spans="1:7">
      <c r="A19" s="20">
        <v>15</v>
      </c>
      <c r="B19" s="66" t="s">
        <v>2731</v>
      </c>
      <c r="C19" s="19" t="s">
        <v>2721</v>
      </c>
      <c r="D19" s="19">
        <v>5.57</v>
      </c>
      <c r="E19" s="98">
        <v>75</v>
      </c>
      <c r="F19" s="99">
        <f t="shared" si="0"/>
        <v>417.75</v>
      </c>
      <c r="G19" s="98"/>
    </row>
    <row r="20" s="1" customFormat="1" ht="20" customHeight="1" spans="1:7">
      <c r="A20" s="20">
        <v>16</v>
      </c>
      <c r="B20" s="66" t="s">
        <v>773</v>
      </c>
      <c r="C20" s="19" t="s">
        <v>2721</v>
      </c>
      <c r="D20" s="19">
        <v>5.98</v>
      </c>
      <c r="E20" s="98">
        <v>75</v>
      </c>
      <c r="F20" s="99">
        <f t="shared" si="0"/>
        <v>448.5</v>
      </c>
      <c r="G20" s="98"/>
    </row>
    <row r="21" s="1" customFormat="1" ht="20" customHeight="1" spans="1:7">
      <c r="A21" s="20">
        <v>17</v>
      </c>
      <c r="B21" s="66" t="s">
        <v>2732</v>
      </c>
      <c r="C21" s="19" t="s">
        <v>2721</v>
      </c>
      <c r="D21" s="19">
        <v>8.29</v>
      </c>
      <c r="E21" s="98">
        <v>75</v>
      </c>
      <c r="F21" s="99">
        <f t="shared" si="0"/>
        <v>621.75</v>
      </c>
      <c r="G21" s="98"/>
    </row>
    <row r="22" s="1" customFormat="1" ht="20" customHeight="1" spans="1:7">
      <c r="A22" s="20">
        <v>18</v>
      </c>
      <c r="B22" s="66" t="s">
        <v>2733</v>
      </c>
      <c r="C22" s="19" t="s">
        <v>2721</v>
      </c>
      <c r="D22" s="19">
        <v>5.24</v>
      </c>
      <c r="E22" s="98">
        <v>75</v>
      </c>
      <c r="F22" s="99">
        <f t="shared" si="0"/>
        <v>393</v>
      </c>
      <c r="G22" s="98"/>
    </row>
    <row r="23" s="1" customFormat="1" ht="20" customHeight="1" spans="1:7">
      <c r="A23" s="20">
        <v>19</v>
      </c>
      <c r="B23" s="66" t="s">
        <v>2734</v>
      </c>
      <c r="C23" s="19" t="s">
        <v>2721</v>
      </c>
      <c r="D23" s="19">
        <v>6.19</v>
      </c>
      <c r="E23" s="98">
        <v>75</v>
      </c>
      <c r="F23" s="99">
        <f t="shared" si="0"/>
        <v>464.25</v>
      </c>
      <c r="G23" s="98"/>
    </row>
    <row r="24" s="1" customFormat="1" ht="20" customHeight="1" spans="1:7">
      <c r="A24" s="20">
        <v>20</v>
      </c>
      <c r="B24" s="66" t="s">
        <v>2735</v>
      </c>
      <c r="C24" s="19" t="s">
        <v>2721</v>
      </c>
      <c r="D24" s="19">
        <v>7.64</v>
      </c>
      <c r="E24" s="98">
        <v>75</v>
      </c>
      <c r="F24" s="99">
        <f t="shared" si="0"/>
        <v>573</v>
      </c>
      <c r="G24" s="98"/>
    </row>
    <row r="25" s="1" customFormat="1" ht="20" customHeight="1" spans="1:7">
      <c r="A25" s="20">
        <v>21</v>
      </c>
      <c r="B25" s="66" t="s">
        <v>1495</v>
      </c>
      <c r="C25" s="19" t="s">
        <v>2721</v>
      </c>
      <c r="D25" s="19">
        <v>2.66</v>
      </c>
      <c r="E25" s="98">
        <v>75</v>
      </c>
      <c r="F25" s="99">
        <f t="shared" si="0"/>
        <v>199.5</v>
      </c>
      <c r="G25" s="98"/>
    </row>
    <row r="26" s="1" customFormat="1" ht="20" customHeight="1" spans="1:7">
      <c r="A26" s="20">
        <v>22</v>
      </c>
      <c r="B26" s="66" t="s">
        <v>2736</v>
      </c>
      <c r="C26" s="19" t="s">
        <v>2721</v>
      </c>
      <c r="D26" s="19">
        <v>2.08</v>
      </c>
      <c r="E26" s="98">
        <v>75</v>
      </c>
      <c r="F26" s="99">
        <f t="shared" si="0"/>
        <v>156</v>
      </c>
      <c r="G26" s="98"/>
    </row>
    <row r="27" s="1" customFormat="1" ht="20" customHeight="1" spans="1:7">
      <c r="A27" s="20">
        <v>23</v>
      </c>
      <c r="B27" s="66" t="s">
        <v>2737</v>
      </c>
      <c r="C27" s="19" t="s">
        <v>2721</v>
      </c>
      <c r="D27" s="19">
        <v>2</v>
      </c>
      <c r="E27" s="98">
        <v>75</v>
      </c>
      <c r="F27" s="99">
        <f t="shared" si="0"/>
        <v>150</v>
      </c>
      <c r="G27" s="98"/>
    </row>
    <row r="28" s="1" customFormat="1" ht="20" customHeight="1" spans="1:7">
      <c r="A28" s="20">
        <v>24</v>
      </c>
      <c r="B28" s="66" t="s">
        <v>2738</v>
      </c>
      <c r="C28" s="19" t="s">
        <v>2721</v>
      </c>
      <c r="D28" s="19">
        <v>8.93</v>
      </c>
      <c r="E28" s="98">
        <v>75</v>
      </c>
      <c r="F28" s="99">
        <f t="shared" si="0"/>
        <v>669.75</v>
      </c>
      <c r="G28" s="98"/>
    </row>
    <row r="29" s="1" customFormat="1" ht="20" customHeight="1" spans="1:7">
      <c r="A29" s="20">
        <v>25</v>
      </c>
      <c r="B29" s="66" t="s">
        <v>2739</v>
      </c>
      <c r="C29" s="19" t="s">
        <v>2721</v>
      </c>
      <c r="D29" s="19">
        <v>0.94</v>
      </c>
      <c r="E29" s="98">
        <v>75</v>
      </c>
      <c r="F29" s="99">
        <f t="shared" si="0"/>
        <v>70.5</v>
      </c>
      <c r="G29" s="98"/>
    </row>
    <row r="30" s="1" customFormat="1" ht="20" customHeight="1" spans="1:7">
      <c r="A30" s="20">
        <v>26</v>
      </c>
      <c r="B30" s="66" t="s">
        <v>1452</v>
      </c>
      <c r="C30" s="19" t="s">
        <v>2721</v>
      </c>
      <c r="D30" s="19">
        <v>2.55</v>
      </c>
      <c r="E30" s="98">
        <v>75</v>
      </c>
      <c r="F30" s="99">
        <f t="shared" si="0"/>
        <v>191.25</v>
      </c>
      <c r="G30" s="98"/>
    </row>
    <row r="31" s="1" customFormat="1" ht="20" customHeight="1" spans="1:7">
      <c r="A31" s="20">
        <v>27</v>
      </c>
      <c r="B31" s="66" t="s">
        <v>2740</v>
      </c>
      <c r="C31" s="19" t="s">
        <v>2721</v>
      </c>
      <c r="D31" s="19">
        <v>5.38</v>
      </c>
      <c r="E31" s="98">
        <v>75</v>
      </c>
      <c r="F31" s="99">
        <f t="shared" si="0"/>
        <v>403.5</v>
      </c>
      <c r="G31" s="98"/>
    </row>
    <row r="32" s="1" customFormat="1" ht="20" customHeight="1" spans="1:7">
      <c r="A32" s="20">
        <v>28</v>
      </c>
      <c r="B32" s="66" t="s">
        <v>1452</v>
      </c>
      <c r="C32" s="19" t="s">
        <v>2721</v>
      </c>
      <c r="D32" s="19">
        <v>6.66</v>
      </c>
      <c r="E32" s="98">
        <v>75</v>
      </c>
      <c r="F32" s="99">
        <f t="shared" si="0"/>
        <v>499.5</v>
      </c>
      <c r="G32" s="98"/>
    </row>
    <row r="33" s="1" customFormat="1" ht="20" customHeight="1" spans="1:7">
      <c r="A33" s="20">
        <v>29</v>
      </c>
      <c r="B33" s="66" t="s">
        <v>2741</v>
      </c>
      <c r="C33" s="19" t="s">
        <v>2721</v>
      </c>
      <c r="D33" s="19">
        <v>3.51</v>
      </c>
      <c r="E33" s="98">
        <v>75</v>
      </c>
      <c r="F33" s="99">
        <f t="shared" si="0"/>
        <v>263.25</v>
      </c>
      <c r="G33" s="98"/>
    </row>
    <row r="34" s="1" customFormat="1" ht="20" customHeight="1" spans="1:7">
      <c r="A34" s="20">
        <v>30</v>
      </c>
      <c r="B34" s="66" t="s">
        <v>2742</v>
      </c>
      <c r="C34" s="19" t="s">
        <v>2721</v>
      </c>
      <c r="D34" s="19">
        <v>2.77</v>
      </c>
      <c r="E34" s="98">
        <v>75</v>
      </c>
      <c r="F34" s="99">
        <f t="shared" si="0"/>
        <v>207.75</v>
      </c>
      <c r="G34" s="98"/>
    </row>
    <row r="35" s="1" customFormat="1" ht="20" customHeight="1" spans="1:7">
      <c r="A35" s="20">
        <v>31</v>
      </c>
      <c r="B35" s="66" t="s">
        <v>2743</v>
      </c>
      <c r="C35" s="19" t="s">
        <v>2721</v>
      </c>
      <c r="D35" s="19">
        <v>3.27</v>
      </c>
      <c r="E35" s="98">
        <v>75</v>
      </c>
      <c r="F35" s="99">
        <f t="shared" si="0"/>
        <v>245.25</v>
      </c>
      <c r="G35" s="98"/>
    </row>
    <row r="36" s="1" customFormat="1" ht="20" customHeight="1" spans="1:7">
      <c r="A36" s="20">
        <v>32</v>
      </c>
      <c r="B36" s="66" t="s">
        <v>2744</v>
      </c>
      <c r="C36" s="19" t="s">
        <v>2721</v>
      </c>
      <c r="D36" s="19">
        <v>4.27</v>
      </c>
      <c r="E36" s="98">
        <v>75</v>
      </c>
      <c r="F36" s="99">
        <f t="shared" si="0"/>
        <v>320.25</v>
      </c>
      <c r="G36" s="98"/>
    </row>
    <row r="37" s="1" customFormat="1" ht="20" customHeight="1" spans="1:7">
      <c r="A37" s="20">
        <v>33</v>
      </c>
      <c r="B37" s="66" t="s">
        <v>2745</v>
      </c>
      <c r="C37" s="19" t="s">
        <v>2721</v>
      </c>
      <c r="D37" s="19">
        <v>4.19</v>
      </c>
      <c r="E37" s="98">
        <v>75</v>
      </c>
      <c r="F37" s="99">
        <f t="shared" si="0"/>
        <v>314.25</v>
      </c>
      <c r="G37" s="98"/>
    </row>
    <row r="38" s="1" customFormat="1" ht="20" customHeight="1" spans="1:7">
      <c r="A38" s="20">
        <v>34</v>
      </c>
      <c r="B38" s="66" t="s">
        <v>2746</v>
      </c>
      <c r="C38" s="19" t="s">
        <v>2721</v>
      </c>
      <c r="D38" s="19">
        <v>3.97</v>
      </c>
      <c r="E38" s="98">
        <v>75</v>
      </c>
      <c r="F38" s="99">
        <f t="shared" si="0"/>
        <v>297.75</v>
      </c>
      <c r="G38" s="98"/>
    </row>
    <row r="39" s="1" customFormat="1" ht="20" customHeight="1" spans="1:7">
      <c r="A39" s="20">
        <v>35</v>
      </c>
      <c r="B39" s="66" t="s">
        <v>1296</v>
      </c>
      <c r="C39" s="19" t="s">
        <v>2721</v>
      </c>
      <c r="D39" s="19">
        <v>2.89</v>
      </c>
      <c r="E39" s="98">
        <v>75</v>
      </c>
      <c r="F39" s="99">
        <f t="shared" si="0"/>
        <v>216.75</v>
      </c>
      <c r="G39" s="98"/>
    </row>
    <row r="40" s="1" customFormat="1" ht="20" customHeight="1" spans="1:7">
      <c r="A40" s="20">
        <v>36</v>
      </c>
      <c r="B40" s="66" t="s">
        <v>2747</v>
      </c>
      <c r="C40" s="19" t="s">
        <v>2721</v>
      </c>
      <c r="D40" s="19">
        <v>5.45</v>
      </c>
      <c r="E40" s="98">
        <v>75</v>
      </c>
      <c r="F40" s="99">
        <f t="shared" si="0"/>
        <v>408.75</v>
      </c>
      <c r="G40" s="98"/>
    </row>
    <row r="41" s="1" customFormat="1" ht="20" customHeight="1" spans="1:7">
      <c r="A41" s="20">
        <v>37</v>
      </c>
      <c r="B41" s="66" t="s">
        <v>1210</v>
      </c>
      <c r="C41" s="19" t="s">
        <v>2721</v>
      </c>
      <c r="D41" s="19">
        <v>1.5</v>
      </c>
      <c r="E41" s="98">
        <v>75</v>
      </c>
      <c r="F41" s="99">
        <f t="shared" si="0"/>
        <v>112.5</v>
      </c>
      <c r="G41" s="98"/>
    </row>
    <row r="42" s="1" customFormat="1" ht="20" customHeight="1" spans="1:7">
      <c r="A42" s="20">
        <v>38</v>
      </c>
      <c r="B42" s="66" t="s">
        <v>2748</v>
      </c>
      <c r="C42" s="19" t="s">
        <v>2721</v>
      </c>
      <c r="D42" s="19">
        <v>7.47</v>
      </c>
      <c r="E42" s="98">
        <v>75</v>
      </c>
      <c r="F42" s="99">
        <f t="shared" si="0"/>
        <v>560.25</v>
      </c>
      <c r="G42" s="98"/>
    </row>
    <row r="43" s="1" customFormat="1" ht="20" customHeight="1" spans="1:7">
      <c r="A43" s="20">
        <v>39</v>
      </c>
      <c r="B43" s="66" t="s">
        <v>2749</v>
      </c>
      <c r="C43" s="19" t="s">
        <v>2721</v>
      </c>
      <c r="D43" s="19">
        <v>2.64</v>
      </c>
      <c r="E43" s="98">
        <v>75</v>
      </c>
      <c r="F43" s="99">
        <f t="shared" si="0"/>
        <v>198</v>
      </c>
      <c r="G43" s="98"/>
    </row>
    <row r="44" s="1" customFormat="1" ht="20" customHeight="1" spans="1:7">
      <c r="A44" s="20">
        <v>40</v>
      </c>
      <c r="B44" s="66" t="s">
        <v>2750</v>
      </c>
      <c r="C44" s="19" t="s">
        <v>2721</v>
      </c>
      <c r="D44" s="19">
        <v>3.34</v>
      </c>
      <c r="E44" s="98">
        <v>75</v>
      </c>
      <c r="F44" s="99">
        <f t="shared" si="0"/>
        <v>250.5</v>
      </c>
      <c r="G44" s="98"/>
    </row>
    <row r="45" s="1" customFormat="1" ht="20" customHeight="1" spans="1:7">
      <c r="A45" s="20">
        <v>41</v>
      </c>
      <c r="B45" s="66" t="s">
        <v>2751</v>
      </c>
      <c r="C45" s="19" t="s">
        <v>2721</v>
      </c>
      <c r="D45" s="19">
        <v>2.4</v>
      </c>
      <c r="E45" s="98">
        <v>75</v>
      </c>
      <c r="F45" s="99">
        <f t="shared" si="0"/>
        <v>180</v>
      </c>
      <c r="G45" s="98"/>
    </row>
    <row r="46" s="1" customFormat="1" ht="20" customHeight="1" spans="1:7">
      <c r="A46" s="20">
        <v>42</v>
      </c>
      <c r="B46" s="66" t="s">
        <v>2752</v>
      </c>
      <c r="C46" s="19" t="s">
        <v>2721</v>
      </c>
      <c r="D46" s="19">
        <v>7.73</v>
      </c>
      <c r="E46" s="98">
        <v>75</v>
      </c>
      <c r="F46" s="99">
        <f t="shared" si="0"/>
        <v>579.75</v>
      </c>
      <c r="G46" s="98"/>
    </row>
    <row r="47" s="1" customFormat="1" ht="20" customHeight="1" spans="1:7">
      <c r="A47" s="20">
        <v>43</v>
      </c>
      <c r="B47" s="66" t="s">
        <v>2753</v>
      </c>
      <c r="C47" s="66" t="s">
        <v>2721</v>
      </c>
      <c r="D47" s="66">
        <v>9.05</v>
      </c>
      <c r="E47" s="98">
        <v>75</v>
      </c>
      <c r="F47" s="99">
        <f t="shared" si="0"/>
        <v>678.75</v>
      </c>
      <c r="G47" s="98"/>
    </row>
    <row r="48" s="1" customFormat="1" ht="20" customHeight="1" spans="1:7">
      <c r="A48" s="20">
        <v>44</v>
      </c>
      <c r="B48" s="66" t="s">
        <v>2754</v>
      </c>
      <c r="C48" s="66" t="s">
        <v>2721</v>
      </c>
      <c r="D48" s="66">
        <v>5.52</v>
      </c>
      <c r="E48" s="98">
        <v>75</v>
      </c>
      <c r="F48" s="99">
        <f t="shared" si="0"/>
        <v>414</v>
      </c>
      <c r="G48" s="98"/>
    </row>
    <row r="49" s="1" customFormat="1" ht="20" customHeight="1" spans="1:7">
      <c r="A49" s="20">
        <v>45</v>
      </c>
      <c r="B49" s="66" t="s">
        <v>2755</v>
      </c>
      <c r="C49" s="66" t="s">
        <v>2721</v>
      </c>
      <c r="D49" s="66">
        <v>3.25</v>
      </c>
      <c r="E49" s="98">
        <v>75</v>
      </c>
      <c r="F49" s="99">
        <f t="shared" si="0"/>
        <v>243.75</v>
      </c>
      <c r="G49" s="98"/>
    </row>
    <row r="50" s="1" customFormat="1" ht="20" customHeight="1" spans="1:7">
      <c r="A50" s="20">
        <v>46</v>
      </c>
      <c r="B50" s="66" t="s">
        <v>2756</v>
      </c>
      <c r="C50" s="66" t="s">
        <v>2721</v>
      </c>
      <c r="D50" s="66">
        <v>4.55</v>
      </c>
      <c r="E50" s="98">
        <v>75</v>
      </c>
      <c r="F50" s="99">
        <f t="shared" si="0"/>
        <v>341.25</v>
      </c>
      <c r="G50" s="98"/>
    </row>
    <row r="51" s="1" customFormat="1" ht="20" customHeight="1" spans="1:7">
      <c r="A51" s="20">
        <v>47</v>
      </c>
      <c r="B51" s="66" t="s">
        <v>2757</v>
      </c>
      <c r="C51" s="66" t="s">
        <v>2721</v>
      </c>
      <c r="D51" s="66">
        <v>3.46</v>
      </c>
      <c r="E51" s="98">
        <v>75</v>
      </c>
      <c r="F51" s="99">
        <f t="shared" si="0"/>
        <v>259.5</v>
      </c>
      <c r="G51" s="98"/>
    </row>
    <row r="52" s="1" customFormat="1" ht="20" customHeight="1" spans="1:7">
      <c r="A52" s="20">
        <v>48</v>
      </c>
      <c r="B52" s="66" t="s">
        <v>2758</v>
      </c>
      <c r="C52" s="66" t="s">
        <v>2721</v>
      </c>
      <c r="D52" s="66">
        <v>6.44</v>
      </c>
      <c r="E52" s="98">
        <v>75</v>
      </c>
      <c r="F52" s="99">
        <f t="shared" si="0"/>
        <v>483</v>
      </c>
      <c r="G52" s="98"/>
    </row>
    <row r="53" s="1" customFormat="1" ht="20" customHeight="1" spans="1:7">
      <c r="A53" s="20">
        <v>49</v>
      </c>
      <c r="B53" s="66" t="s">
        <v>227</v>
      </c>
      <c r="C53" s="66" t="s">
        <v>2721</v>
      </c>
      <c r="D53" s="66">
        <v>3.52</v>
      </c>
      <c r="E53" s="98">
        <v>75</v>
      </c>
      <c r="F53" s="99">
        <f t="shared" si="0"/>
        <v>264</v>
      </c>
      <c r="G53" s="98"/>
    </row>
    <row r="54" s="1" customFormat="1" ht="20" customHeight="1" spans="1:7">
      <c r="A54" s="20">
        <v>50</v>
      </c>
      <c r="B54" s="66" t="s">
        <v>2759</v>
      </c>
      <c r="C54" s="66" t="s">
        <v>2721</v>
      </c>
      <c r="D54" s="66">
        <v>5.42</v>
      </c>
      <c r="E54" s="98">
        <v>75</v>
      </c>
      <c r="F54" s="99">
        <f t="shared" si="0"/>
        <v>406.5</v>
      </c>
      <c r="G54" s="98"/>
    </row>
    <row r="55" s="1" customFormat="1" ht="20" customHeight="1" spans="1:7">
      <c r="A55" s="20">
        <v>51</v>
      </c>
      <c r="B55" s="66" t="s">
        <v>2760</v>
      </c>
      <c r="C55" s="66" t="s">
        <v>2721</v>
      </c>
      <c r="D55" s="66">
        <v>4.89</v>
      </c>
      <c r="E55" s="98">
        <v>75</v>
      </c>
      <c r="F55" s="99">
        <f t="shared" si="0"/>
        <v>366.75</v>
      </c>
      <c r="G55" s="98"/>
    </row>
    <row r="56" s="1" customFormat="1" ht="20" customHeight="1" spans="1:7">
      <c r="A56" s="20">
        <v>52</v>
      </c>
      <c r="B56" s="66" t="s">
        <v>2761</v>
      </c>
      <c r="C56" s="66" t="s">
        <v>2721</v>
      </c>
      <c r="D56" s="66">
        <v>5.28</v>
      </c>
      <c r="E56" s="98">
        <v>75</v>
      </c>
      <c r="F56" s="99">
        <f t="shared" si="0"/>
        <v>396</v>
      </c>
      <c r="G56" s="98"/>
    </row>
    <row r="57" s="1" customFormat="1" ht="20" customHeight="1" spans="1:7">
      <c r="A57" s="20">
        <v>53</v>
      </c>
      <c r="B57" s="66" t="s">
        <v>1382</v>
      </c>
      <c r="C57" s="66" t="s">
        <v>2721</v>
      </c>
      <c r="D57" s="66">
        <v>9.83</v>
      </c>
      <c r="E57" s="98">
        <v>75</v>
      </c>
      <c r="F57" s="99">
        <f t="shared" si="0"/>
        <v>737.25</v>
      </c>
      <c r="G57" s="98"/>
    </row>
    <row r="58" s="1" customFormat="1" ht="20" customHeight="1" spans="1:7">
      <c r="A58" s="20">
        <v>54</v>
      </c>
      <c r="B58" s="66" t="s">
        <v>2762</v>
      </c>
      <c r="C58" s="66" t="s">
        <v>2721</v>
      </c>
      <c r="D58" s="66">
        <v>7.48</v>
      </c>
      <c r="E58" s="98">
        <v>75</v>
      </c>
      <c r="F58" s="99">
        <f t="shared" si="0"/>
        <v>561</v>
      </c>
      <c r="G58" s="98"/>
    </row>
    <row r="59" s="1" customFormat="1" ht="20" customHeight="1" spans="1:7">
      <c r="A59" s="20">
        <v>55</v>
      </c>
      <c r="B59" s="66" t="s">
        <v>1333</v>
      </c>
      <c r="C59" s="66" t="s">
        <v>2721</v>
      </c>
      <c r="D59" s="66">
        <v>3.51</v>
      </c>
      <c r="E59" s="98">
        <v>75</v>
      </c>
      <c r="F59" s="99">
        <f t="shared" si="0"/>
        <v>263.25</v>
      </c>
      <c r="G59" s="98"/>
    </row>
    <row r="60" s="1" customFormat="1" ht="20" customHeight="1" spans="1:7">
      <c r="A60" s="20">
        <v>56</v>
      </c>
      <c r="B60" s="66" t="s">
        <v>2763</v>
      </c>
      <c r="C60" s="66" t="s">
        <v>2721</v>
      </c>
      <c r="D60" s="66">
        <v>6.36</v>
      </c>
      <c r="E60" s="98">
        <v>75</v>
      </c>
      <c r="F60" s="99">
        <f t="shared" si="0"/>
        <v>477</v>
      </c>
      <c r="G60" s="98"/>
    </row>
    <row r="61" s="1" customFormat="1" ht="20" customHeight="1" spans="1:7">
      <c r="A61" s="20">
        <v>57</v>
      </c>
      <c r="B61" s="66" t="s">
        <v>803</v>
      </c>
      <c r="C61" s="66" t="s">
        <v>2721</v>
      </c>
      <c r="D61" s="66">
        <v>9.55</v>
      </c>
      <c r="E61" s="98">
        <v>75</v>
      </c>
      <c r="F61" s="99">
        <f t="shared" si="0"/>
        <v>716.25</v>
      </c>
      <c r="G61" s="98"/>
    </row>
    <row r="62" s="1" customFormat="1" ht="20" customHeight="1" spans="1:7">
      <c r="A62" s="20">
        <v>58</v>
      </c>
      <c r="B62" s="66" t="s">
        <v>2764</v>
      </c>
      <c r="C62" s="66" t="s">
        <v>2721</v>
      </c>
      <c r="D62" s="66">
        <v>1.22</v>
      </c>
      <c r="E62" s="98">
        <v>75</v>
      </c>
      <c r="F62" s="99">
        <f t="shared" si="0"/>
        <v>91.5</v>
      </c>
      <c r="G62" s="98"/>
    </row>
    <row r="63" s="1" customFormat="1" ht="20" customHeight="1" spans="1:7">
      <c r="A63" s="20">
        <v>59</v>
      </c>
      <c r="B63" s="66" t="s">
        <v>2765</v>
      </c>
      <c r="C63" s="66" t="s">
        <v>2721</v>
      </c>
      <c r="D63" s="66">
        <v>8.16</v>
      </c>
      <c r="E63" s="98">
        <v>75</v>
      </c>
      <c r="F63" s="99">
        <f t="shared" si="0"/>
        <v>612</v>
      </c>
      <c r="G63" s="98"/>
    </row>
    <row r="64" s="1" customFormat="1" ht="20" customHeight="1" spans="1:7">
      <c r="A64" s="20">
        <v>60</v>
      </c>
      <c r="B64" s="66" t="s">
        <v>2766</v>
      </c>
      <c r="C64" s="66" t="s">
        <v>2721</v>
      </c>
      <c r="D64" s="66">
        <v>7.9</v>
      </c>
      <c r="E64" s="98">
        <v>75</v>
      </c>
      <c r="F64" s="99">
        <f t="shared" si="0"/>
        <v>592.5</v>
      </c>
      <c r="G64" s="98"/>
    </row>
    <row r="65" s="1" customFormat="1" ht="20" customHeight="1" spans="1:7">
      <c r="A65" s="20">
        <v>61</v>
      </c>
      <c r="B65" s="66" t="s">
        <v>2767</v>
      </c>
      <c r="C65" s="19" t="s">
        <v>2721</v>
      </c>
      <c r="D65" s="19">
        <v>5.73</v>
      </c>
      <c r="E65" s="98">
        <v>75</v>
      </c>
      <c r="F65" s="99">
        <f t="shared" si="0"/>
        <v>429.75</v>
      </c>
      <c r="G65" s="98"/>
    </row>
    <row r="66" s="1" customFormat="1" ht="20" customHeight="1" spans="1:7">
      <c r="A66" s="20">
        <v>62</v>
      </c>
      <c r="B66" s="66" t="s">
        <v>2768</v>
      </c>
      <c r="C66" s="19" t="s">
        <v>2721</v>
      </c>
      <c r="D66" s="19">
        <v>4.12</v>
      </c>
      <c r="E66" s="98">
        <v>75</v>
      </c>
      <c r="F66" s="99">
        <f t="shared" si="0"/>
        <v>309</v>
      </c>
      <c r="G66" s="98"/>
    </row>
    <row r="67" s="1" customFormat="1" ht="20" customHeight="1" spans="1:7">
      <c r="A67" s="20">
        <v>63</v>
      </c>
      <c r="B67" s="66" t="s">
        <v>2769</v>
      </c>
      <c r="C67" s="19" t="s">
        <v>2721</v>
      </c>
      <c r="D67" s="19">
        <v>7.29</v>
      </c>
      <c r="E67" s="98">
        <v>75</v>
      </c>
      <c r="F67" s="99">
        <f t="shared" si="0"/>
        <v>546.75</v>
      </c>
      <c r="G67" s="98"/>
    </row>
    <row r="68" s="1" customFormat="1" ht="20" customHeight="1" spans="1:7">
      <c r="A68" s="20">
        <v>64</v>
      </c>
      <c r="B68" s="66" t="s">
        <v>2770</v>
      </c>
      <c r="C68" s="19" t="s">
        <v>2721</v>
      </c>
      <c r="D68" s="19">
        <v>3.34</v>
      </c>
      <c r="E68" s="98">
        <v>75</v>
      </c>
      <c r="F68" s="99">
        <f t="shared" si="0"/>
        <v>250.5</v>
      </c>
      <c r="G68" s="98"/>
    </row>
    <row r="69" s="1" customFormat="1" ht="20" customHeight="1" spans="1:7">
      <c r="A69" s="20">
        <v>65</v>
      </c>
      <c r="B69" s="66" t="s">
        <v>2771</v>
      </c>
      <c r="C69" s="19" t="s">
        <v>2721</v>
      </c>
      <c r="D69" s="19">
        <v>1.8</v>
      </c>
      <c r="E69" s="98">
        <v>75</v>
      </c>
      <c r="F69" s="99">
        <f t="shared" ref="F69:F132" si="1">D69*E69</f>
        <v>135</v>
      </c>
      <c r="G69" s="98"/>
    </row>
    <row r="70" s="1" customFormat="1" ht="20" customHeight="1" spans="1:7">
      <c r="A70" s="20">
        <v>66</v>
      </c>
      <c r="B70" s="66" t="s">
        <v>2772</v>
      </c>
      <c r="C70" s="19" t="s">
        <v>2721</v>
      </c>
      <c r="D70" s="19">
        <v>6.71</v>
      </c>
      <c r="E70" s="98">
        <v>75</v>
      </c>
      <c r="F70" s="99">
        <f t="shared" si="1"/>
        <v>503.25</v>
      </c>
      <c r="G70" s="98"/>
    </row>
    <row r="71" s="1" customFormat="1" ht="20" customHeight="1" spans="1:7">
      <c r="A71" s="20">
        <v>67</v>
      </c>
      <c r="B71" s="66" t="s">
        <v>2773</v>
      </c>
      <c r="C71" s="19" t="s">
        <v>2721</v>
      </c>
      <c r="D71" s="19">
        <v>3.54</v>
      </c>
      <c r="E71" s="98">
        <v>75</v>
      </c>
      <c r="F71" s="99">
        <f t="shared" si="1"/>
        <v>265.5</v>
      </c>
      <c r="G71" s="98"/>
    </row>
    <row r="72" s="1" customFormat="1" ht="20" customHeight="1" spans="1:7">
      <c r="A72" s="20">
        <v>68</v>
      </c>
      <c r="B72" s="66" t="s">
        <v>722</v>
      </c>
      <c r="C72" s="19" t="s">
        <v>2721</v>
      </c>
      <c r="D72" s="19">
        <v>0.4</v>
      </c>
      <c r="E72" s="98">
        <v>75</v>
      </c>
      <c r="F72" s="99">
        <f t="shared" si="1"/>
        <v>30</v>
      </c>
      <c r="G72" s="98"/>
    </row>
    <row r="73" s="1" customFormat="1" ht="20" customHeight="1" spans="1:7">
      <c r="A73" s="20">
        <v>69</v>
      </c>
      <c r="B73" s="66" t="s">
        <v>803</v>
      </c>
      <c r="C73" s="19" t="s">
        <v>2721</v>
      </c>
      <c r="D73" s="19">
        <v>2.07</v>
      </c>
      <c r="E73" s="98">
        <v>75</v>
      </c>
      <c r="F73" s="99">
        <f t="shared" si="1"/>
        <v>155.25</v>
      </c>
      <c r="G73" s="98"/>
    </row>
    <row r="74" s="1" customFormat="1" ht="20" customHeight="1" spans="1:7">
      <c r="A74" s="20">
        <v>70</v>
      </c>
      <c r="B74" s="66" t="s">
        <v>2736</v>
      </c>
      <c r="C74" s="19" t="s">
        <v>2721</v>
      </c>
      <c r="D74" s="19">
        <v>3.17</v>
      </c>
      <c r="E74" s="98">
        <v>75</v>
      </c>
      <c r="F74" s="99">
        <f t="shared" si="1"/>
        <v>237.75</v>
      </c>
      <c r="G74" s="98"/>
    </row>
    <row r="75" s="1" customFormat="1" ht="20" customHeight="1" spans="1:7">
      <c r="A75" s="20">
        <v>71</v>
      </c>
      <c r="B75" s="66" t="s">
        <v>2774</v>
      </c>
      <c r="C75" s="19" t="s">
        <v>2721</v>
      </c>
      <c r="D75" s="19">
        <v>3.57</v>
      </c>
      <c r="E75" s="98">
        <v>75</v>
      </c>
      <c r="F75" s="99">
        <f t="shared" si="1"/>
        <v>267.75</v>
      </c>
      <c r="G75" s="98"/>
    </row>
    <row r="76" s="1" customFormat="1" ht="20" customHeight="1" spans="1:7">
      <c r="A76" s="20">
        <v>72</v>
      </c>
      <c r="B76" s="66" t="s">
        <v>783</v>
      </c>
      <c r="C76" s="19" t="s">
        <v>2721</v>
      </c>
      <c r="D76" s="19">
        <v>11.63</v>
      </c>
      <c r="E76" s="98">
        <v>75</v>
      </c>
      <c r="F76" s="99">
        <f t="shared" si="1"/>
        <v>872.25</v>
      </c>
      <c r="G76" s="98"/>
    </row>
    <row r="77" s="1" customFormat="1" ht="20" customHeight="1" spans="1:7">
      <c r="A77" s="20">
        <v>73</v>
      </c>
      <c r="B77" s="66" t="s">
        <v>2775</v>
      </c>
      <c r="C77" s="19" t="s">
        <v>2721</v>
      </c>
      <c r="D77" s="19">
        <v>1.92</v>
      </c>
      <c r="E77" s="98">
        <v>75</v>
      </c>
      <c r="F77" s="99">
        <f t="shared" si="1"/>
        <v>144</v>
      </c>
      <c r="G77" s="98"/>
    </row>
    <row r="78" s="1" customFormat="1" ht="20" customHeight="1" spans="1:7">
      <c r="A78" s="20">
        <v>74</v>
      </c>
      <c r="B78" s="19" t="s">
        <v>2776</v>
      </c>
      <c r="C78" s="19" t="s">
        <v>2721</v>
      </c>
      <c r="D78" s="57">
        <v>4.43</v>
      </c>
      <c r="E78" s="98">
        <v>75</v>
      </c>
      <c r="F78" s="99">
        <f t="shared" si="1"/>
        <v>332.25</v>
      </c>
      <c r="G78" s="98"/>
    </row>
    <row r="79" s="1" customFormat="1" ht="20" customHeight="1" spans="1:7">
      <c r="A79" s="20">
        <v>75</v>
      </c>
      <c r="B79" s="66" t="s">
        <v>2777</v>
      </c>
      <c r="C79" s="19" t="s">
        <v>2721</v>
      </c>
      <c r="D79" s="19">
        <v>1.01</v>
      </c>
      <c r="E79" s="98">
        <v>75</v>
      </c>
      <c r="F79" s="99">
        <f t="shared" si="1"/>
        <v>75.75</v>
      </c>
      <c r="G79" s="98"/>
    </row>
    <row r="80" s="1" customFormat="1" ht="20" customHeight="1" spans="1:7">
      <c r="A80" s="20">
        <v>76</v>
      </c>
      <c r="B80" s="19" t="s">
        <v>806</v>
      </c>
      <c r="C80" s="19" t="s">
        <v>2778</v>
      </c>
      <c r="D80" s="57">
        <v>4.46</v>
      </c>
      <c r="E80" s="98">
        <v>75</v>
      </c>
      <c r="F80" s="99">
        <f t="shared" si="1"/>
        <v>334.5</v>
      </c>
      <c r="G80" s="98"/>
    </row>
    <row r="81" s="1" customFormat="1" ht="20" customHeight="1" spans="1:7">
      <c r="A81" s="20">
        <v>77</v>
      </c>
      <c r="B81" s="19" t="s">
        <v>2779</v>
      </c>
      <c r="C81" s="19" t="s">
        <v>2778</v>
      </c>
      <c r="D81" s="57">
        <v>3.54</v>
      </c>
      <c r="E81" s="98">
        <v>75</v>
      </c>
      <c r="F81" s="99">
        <f t="shared" si="1"/>
        <v>265.5</v>
      </c>
      <c r="G81" s="98"/>
    </row>
    <row r="82" s="1" customFormat="1" ht="20" customHeight="1" spans="1:7">
      <c r="A82" s="20">
        <v>78</v>
      </c>
      <c r="B82" s="19" t="s">
        <v>2780</v>
      </c>
      <c r="C82" s="19" t="s">
        <v>2778</v>
      </c>
      <c r="D82" s="57">
        <v>7.07</v>
      </c>
      <c r="E82" s="98">
        <v>75</v>
      </c>
      <c r="F82" s="99">
        <f t="shared" si="1"/>
        <v>530.25</v>
      </c>
      <c r="G82" s="98"/>
    </row>
    <row r="83" s="1" customFormat="1" ht="20" customHeight="1" spans="1:7">
      <c r="A83" s="20">
        <v>79</v>
      </c>
      <c r="B83" s="19" t="s">
        <v>2781</v>
      </c>
      <c r="C83" s="19" t="s">
        <v>2778</v>
      </c>
      <c r="D83" s="57">
        <v>7.33</v>
      </c>
      <c r="E83" s="98">
        <v>75</v>
      </c>
      <c r="F83" s="99">
        <f t="shared" si="1"/>
        <v>549.75</v>
      </c>
      <c r="G83" s="98"/>
    </row>
    <row r="84" s="1" customFormat="1" ht="20" customHeight="1" spans="1:7">
      <c r="A84" s="20">
        <v>80</v>
      </c>
      <c r="B84" s="19" t="s">
        <v>2764</v>
      </c>
      <c r="C84" s="19" t="s">
        <v>2778</v>
      </c>
      <c r="D84" s="57">
        <v>7.8</v>
      </c>
      <c r="E84" s="98">
        <v>75</v>
      </c>
      <c r="F84" s="99">
        <f t="shared" si="1"/>
        <v>585</v>
      </c>
      <c r="G84" s="98"/>
    </row>
    <row r="85" s="1" customFormat="1" ht="20" customHeight="1" spans="1:7">
      <c r="A85" s="20">
        <v>81</v>
      </c>
      <c r="B85" s="19" t="s">
        <v>2782</v>
      </c>
      <c r="C85" s="19" t="s">
        <v>2778</v>
      </c>
      <c r="D85" s="57">
        <v>9.29</v>
      </c>
      <c r="E85" s="98">
        <v>75</v>
      </c>
      <c r="F85" s="99">
        <f t="shared" si="1"/>
        <v>696.75</v>
      </c>
      <c r="G85" s="98"/>
    </row>
    <row r="86" s="1" customFormat="1" ht="20" customHeight="1" spans="1:7">
      <c r="A86" s="20">
        <v>82</v>
      </c>
      <c r="B86" s="19" t="s">
        <v>783</v>
      </c>
      <c r="C86" s="19" t="s">
        <v>2778</v>
      </c>
      <c r="D86" s="57">
        <v>9.43</v>
      </c>
      <c r="E86" s="98">
        <v>75</v>
      </c>
      <c r="F86" s="99">
        <f t="shared" si="1"/>
        <v>707.25</v>
      </c>
      <c r="G86" s="98"/>
    </row>
    <row r="87" s="1" customFormat="1" ht="20" customHeight="1" spans="1:7">
      <c r="A87" s="20">
        <v>83</v>
      </c>
      <c r="B87" s="19" t="s">
        <v>2783</v>
      </c>
      <c r="C87" s="19" t="s">
        <v>2778</v>
      </c>
      <c r="D87" s="57">
        <v>6.89</v>
      </c>
      <c r="E87" s="98">
        <v>75</v>
      </c>
      <c r="F87" s="99">
        <f t="shared" si="1"/>
        <v>516.75</v>
      </c>
      <c r="G87" s="98"/>
    </row>
    <row r="88" s="1" customFormat="1" ht="20" customHeight="1" spans="1:7">
      <c r="A88" s="20">
        <v>84</v>
      </c>
      <c r="B88" s="19" t="s">
        <v>2784</v>
      </c>
      <c r="C88" s="19" t="s">
        <v>2778</v>
      </c>
      <c r="D88" s="57">
        <v>3.27</v>
      </c>
      <c r="E88" s="98">
        <v>75</v>
      </c>
      <c r="F88" s="99">
        <f t="shared" si="1"/>
        <v>245.25</v>
      </c>
      <c r="G88" s="98"/>
    </row>
    <row r="89" s="1" customFormat="1" ht="20" customHeight="1" spans="1:7">
      <c r="A89" s="20">
        <v>85</v>
      </c>
      <c r="B89" s="19" t="s">
        <v>2785</v>
      </c>
      <c r="C89" s="19" t="s">
        <v>2778</v>
      </c>
      <c r="D89" s="57">
        <v>3.9</v>
      </c>
      <c r="E89" s="98">
        <v>75</v>
      </c>
      <c r="F89" s="99">
        <f t="shared" si="1"/>
        <v>292.5</v>
      </c>
      <c r="G89" s="98"/>
    </row>
    <row r="90" s="1" customFormat="1" ht="20" customHeight="1" spans="1:7">
      <c r="A90" s="20">
        <v>86</v>
      </c>
      <c r="B90" s="19" t="s">
        <v>1433</v>
      </c>
      <c r="C90" s="19" t="s">
        <v>2778</v>
      </c>
      <c r="D90" s="57">
        <v>3.65</v>
      </c>
      <c r="E90" s="98">
        <v>75</v>
      </c>
      <c r="F90" s="99">
        <f t="shared" si="1"/>
        <v>273.75</v>
      </c>
      <c r="G90" s="98"/>
    </row>
    <row r="91" s="1" customFormat="1" ht="20" customHeight="1" spans="1:7">
      <c r="A91" s="20">
        <v>87</v>
      </c>
      <c r="B91" s="19" t="s">
        <v>2786</v>
      </c>
      <c r="C91" s="19" t="s">
        <v>2778</v>
      </c>
      <c r="D91" s="57">
        <v>5.36</v>
      </c>
      <c r="E91" s="98">
        <v>75</v>
      </c>
      <c r="F91" s="99">
        <f t="shared" si="1"/>
        <v>402</v>
      </c>
      <c r="G91" s="98"/>
    </row>
    <row r="92" s="1" customFormat="1" ht="20" customHeight="1" spans="1:7">
      <c r="A92" s="20">
        <v>88</v>
      </c>
      <c r="B92" s="19" t="s">
        <v>496</v>
      </c>
      <c r="C92" s="19" t="s">
        <v>2778</v>
      </c>
      <c r="D92" s="57">
        <v>4.5</v>
      </c>
      <c r="E92" s="98">
        <v>75</v>
      </c>
      <c r="F92" s="99">
        <f t="shared" si="1"/>
        <v>337.5</v>
      </c>
      <c r="G92" s="98"/>
    </row>
    <row r="93" s="1" customFormat="1" ht="20" customHeight="1" spans="1:7">
      <c r="A93" s="20">
        <v>89</v>
      </c>
      <c r="B93" s="19" t="s">
        <v>2787</v>
      </c>
      <c r="C93" s="19" t="s">
        <v>2778</v>
      </c>
      <c r="D93" s="57">
        <v>8.68</v>
      </c>
      <c r="E93" s="98">
        <v>75</v>
      </c>
      <c r="F93" s="99">
        <f t="shared" si="1"/>
        <v>651</v>
      </c>
      <c r="G93" s="98"/>
    </row>
    <row r="94" s="1" customFormat="1" ht="20" customHeight="1" spans="1:7">
      <c r="A94" s="20">
        <v>90</v>
      </c>
      <c r="B94" s="19" t="s">
        <v>2788</v>
      </c>
      <c r="C94" s="19" t="s">
        <v>2778</v>
      </c>
      <c r="D94" s="57">
        <v>10.6</v>
      </c>
      <c r="E94" s="98">
        <v>75</v>
      </c>
      <c r="F94" s="99">
        <f t="shared" si="1"/>
        <v>795</v>
      </c>
      <c r="G94" s="98"/>
    </row>
    <row r="95" s="1" customFormat="1" ht="20" customHeight="1" spans="1:7">
      <c r="A95" s="20">
        <v>91</v>
      </c>
      <c r="B95" s="19" t="s">
        <v>2789</v>
      </c>
      <c r="C95" s="19" t="s">
        <v>2778</v>
      </c>
      <c r="D95" s="57">
        <v>10.95</v>
      </c>
      <c r="E95" s="98">
        <v>75</v>
      </c>
      <c r="F95" s="99">
        <f t="shared" si="1"/>
        <v>821.25</v>
      </c>
      <c r="G95" s="98"/>
    </row>
    <row r="96" s="1" customFormat="1" ht="20" customHeight="1" spans="1:7">
      <c r="A96" s="20">
        <v>92</v>
      </c>
      <c r="B96" s="19" t="s">
        <v>2790</v>
      </c>
      <c r="C96" s="19" t="s">
        <v>2778</v>
      </c>
      <c r="D96" s="57">
        <v>5.64</v>
      </c>
      <c r="E96" s="98">
        <v>75</v>
      </c>
      <c r="F96" s="99">
        <f t="shared" si="1"/>
        <v>423</v>
      </c>
      <c r="G96" s="98"/>
    </row>
    <row r="97" s="1" customFormat="1" ht="20" customHeight="1" spans="1:7">
      <c r="A97" s="20">
        <v>93</v>
      </c>
      <c r="B97" s="19" t="s">
        <v>2791</v>
      </c>
      <c r="C97" s="19" t="s">
        <v>2778</v>
      </c>
      <c r="D97" s="57">
        <v>7.23</v>
      </c>
      <c r="E97" s="98">
        <v>75</v>
      </c>
      <c r="F97" s="99">
        <f t="shared" si="1"/>
        <v>542.25</v>
      </c>
      <c r="G97" s="98"/>
    </row>
    <row r="98" s="1" customFormat="1" ht="20" customHeight="1" spans="1:7">
      <c r="A98" s="20">
        <v>94</v>
      </c>
      <c r="B98" s="19" t="s">
        <v>2792</v>
      </c>
      <c r="C98" s="19" t="s">
        <v>2778</v>
      </c>
      <c r="D98" s="57">
        <v>5.11</v>
      </c>
      <c r="E98" s="98">
        <v>75</v>
      </c>
      <c r="F98" s="99">
        <f t="shared" si="1"/>
        <v>383.25</v>
      </c>
      <c r="G98" s="98"/>
    </row>
    <row r="99" s="1" customFormat="1" ht="20" customHeight="1" spans="1:7">
      <c r="A99" s="20">
        <v>95</v>
      </c>
      <c r="B99" s="19" t="s">
        <v>807</v>
      </c>
      <c r="C99" s="19" t="s">
        <v>2778</v>
      </c>
      <c r="D99" s="57">
        <v>6.54</v>
      </c>
      <c r="E99" s="98">
        <v>75</v>
      </c>
      <c r="F99" s="99">
        <f t="shared" si="1"/>
        <v>490.5</v>
      </c>
      <c r="G99" s="98"/>
    </row>
    <row r="100" s="1" customFormat="1" ht="20" customHeight="1" spans="1:7">
      <c r="A100" s="20">
        <v>96</v>
      </c>
      <c r="B100" s="19" t="s">
        <v>2793</v>
      </c>
      <c r="C100" s="19" t="s">
        <v>2778</v>
      </c>
      <c r="D100" s="57">
        <v>3.69</v>
      </c>
      <c r="E100" s="98">
        <v>75</v>
      </c>
      <c r="F100" s="99">
        <f t="shared" si="1"/>
        <v>276.75</v>
      </c>
      <c r="G100" s="98"/>
    </row>
    <row r="101" s="1" customFormat="1" ht="20" customHeight="1" spans="1:7">
      <c r="A101" s="20">
        <v>97</v>
      </c>
      <c r="B101" s="19" t="s">
        <v>2794</v>
      </c>
      <c r="C101" s="19" t="s">
        <v>2778</v>
      </c>
      <c r="D101" s="57">
        <v>6.4</v>
      </c>
      <c r="E101" s="98">
        <v>75</v>
      </c>
      <c r="F101" s="99">
        <f t="shared" si="1"/>
        <v>480</v>
      </c>
      <c r="G101" s="98"/>
    </row>
    <row r="102" s="1" customFormat="1" ht="20" customHeight="1" spans="1:7">
      <c r="A102" s="20">
        <v>98</v>
      </c>
      <c r="B102" s="19" t="s">
        <v>2795</v>
      </c>
      <c r="C102" s="19" t="s">
        <v>2778</v>
      </c>
      <c r="D102" s="57">
        <v>3.46</v>
      </c>
      <c r="E102" s="98">
        <v>75</v>
      </c>
      <c r="F102" s="99">
        <f t="shared" si="1"/>
        <v>259.5</v>
      </c>
      <c r="G102" s="98"/>
    </row>
    <row r="103" s="1" customFormat="1" ht="20" customHeight="1" spans="1:7">
      <c r="A103" s="20">
        <v>99</v>
      </c>
      <c r="B103" s="19" t="s">
        <v>2796</v>
      </c>
      <c r="C103" s="19" t="s">
        <v>2778</v>
      </c>
      <c r="D103" s="57">
        <v>8.01</v>
      </c>
      <c r="E103" s="98">
        <v>75</v>
      </c>
      <c r="F103" s="99">
        <f t="shared" si="1"/>
        <v>600.75</v>
      </c>
      <c r="G103" s="98"/>
    </row>
    <row r="104" s="1" customFormat="1" ht="20" customHeight="1" spans="1:7">
      <c r="A104" s="20">
        <v>100</v>
      </c>
      <c r="B104" s="19" t="s">
        <v>1401</v>
      </c>
      <c r="C104" s="19" t="s">
        <v>2778</v>
      </c>
      <c r="D104" s="57">
        <v>5.95</v>
      </c>
      <c r="E104" s="98">
        <v>75</v>
      </c>
      <c r="F104" s="99">
        <f t="shared" si="1"/>
        <v>446.25</v>
      </c>
      <c r="G104" s="98"/>
    </row>
    <row r="105" s="1" customFormat="1" ht="20" customHeight="1" spans="1:7">
      <c r="A105" s="20">
        <v>101</v>
      </c>
      <c r="B105" s="19" t="s">
        <v>2797</v>
      </c>
      <c r="C105" s="19" t="s">
        <v>2778</v>
      </c>
      <c r="D105" s="57">
        <v>3.29</v>
      </c>
      <c r="E105" s="98">
        <v>75</v>
      </c>
      <c r="F105" s="99">
        <f t="shared" si="1"/>
        <v>246.75</v>
      </c>
      <c r="G105" s="98"/>
    </row>
    <row r="106" s="1" customFormat="1" ht="20" customHeight="1" spans="1:7">
      <c r="A106" s="20">
        <v>102</v>
      </c>
      <c r="B106" s="19" t="s">
        <v>2798</v>
      </c>
      <c r="C106" s="19" t="s">
        <v>2778</v>
      </c>
      <c r="D106" s="57">
        <v>3.49</v>
      </c>
      <c r="E106" s="98">
        <v>75</v>
      </c>
      <c r="F106" s="99">
        <f t="shared" si="1"/>
        <v>261.75</v>
      </c>
      <c r="G106" s="98"/>
    </row>
    <row r="107" s="1" customFormat="1" ht="20" customHeight="1" spans="1:7">
      <c r="A107" s="20">
        <v>103</v>
      </c>
      <c r="B107" s="19" t="s">
        <v>2799</v>
      </c>
      <c r="C107" s="19" t="s">
        <v>2778</v>
      </c>
      <c r="D107" s="57">
        <v>6.03</v>
      </c>
      <c r="E107" s="98">
        <v>75</v>
      </c>
      <c r="F107" s="99">
        <f t="shared" si="1"/>
        <v>452.25</v>
      </c>
      <c r="G107" s="98"/>
    </row>
    <row r="108" s="1" customFormat="1" ht="20" customHeight="1" spans="1:7">
      <c r="A108" s="20">
        <v>104</v>
      </c>
      <c r="B108" s="19" t="s">
        <v>2800</v>
      </c>
      <c r="C108" s="19" t="s">
        <v>2778</v>
      </c>
      <c r="D108" s="57">
        <v>6.38</v>
      </c>
      <c r="E108" s="98">
        <v>75</v>
      </c>
      <c r="F108" s="99">
        <f t="shared" si="1"/>
        <v>478.5</v>
      </c>
      <c r="G108" s="98"/>
    </row>
    <row r="109" s="1" customFormat="1" ht="20" customHeight="1" spans="1:7">
      <c r="A109" s="20">
        <v>105</v>
      </c>
      <c r="B109" s="19" t="s">
        <v>2801</v>
      </c>
      <c r="C109" s="19" t="s">
        <v>2778</v>
      </c>
      <c r="D109" s="57">
        <v>2.47</v>
      </c>
      <c r="E109" s="98">
        <v>75</v>
      </c>
      <c r="F109" s="99">
        <f t="shared" si="1"/>
        <v>185.25</v>
      </c>
      <c r="G109" s="98"/>
    </row>
    <row r="110" s="1" customFormat="1" ht="20" customHeight="1" spans="1:7">
      <c r="A110" s="20">
        <v>106</v>
      </c>
      <c r="B110" s="19" t="s">
        <v>2802</v>
      </c>
      <c r="C110" s="19" t="s">
        <v>2778</v>
      </c>
      <c r="D110" s="57">
        <v>10.52</v>
      </c>
      <c r="E110" s="98">
        <v>75</v>
      </c>
      <c r="F110" s="99">
        <f t="shared" si="1"/>
        <v>789</v>
      </c>
      <c r="G110" s="98"/>
    </row>
    <row r="111" s="1" customFormat="1" ht="20" customHeight="1" spans="1:7">
      <c r="A111" s="20">
        <v>107</v>
      </c>
      <c r="B111" s="19" t="s">
        <v>2803</v>
      </c>
      <c r="C111" s="19" t="s">
        <v>2778</v>
      </c>
      <c r="D111" s="57">
        <v>6.46</v>
      </c>
      <c r="E111" s="98">
        <v>75</v>
      </c>
      <c r="F111" s="99">
        <f t="shared" si="1"/>
        <v>484.5</v>
      </c>
      <c r="G111" s="98"/>
    </row>
    <row r="112" s="1" customFormat="1" ht="20" customHeight="1" spans="1:7">
      <c r="A112" s="20">
        <v>108</v>
      </c>
      <c r="B112" s="19" t="s">
        <v>2804</v>
      </c>
      <c r="C112" s="19" t="s">
        <v>2778</v>
      </c>
      <c r="D112" s="57">
        <v>4.07</v>
      </c>
      <c r="E112" s="98">
        <v>75</v>
      </c>
      <c r="F112" s="99">
        <f t="shared" si="1"/>
        <v>305.25</v>
      </c>
      <c r="G112" s="98"/>
    </row>
    <row r="113" s="1" customFormat="1" ht="20" customHeight="1" spans="1:7">
      <c r="A113" s="20">
        <v>109</v>
      </c>
      <c r="B113" s="19" t="s">
        <v>2805</v>
      </c>
      <c r="C113" s="19" t="s">
        <v>2778</v>
      </c>
      <c r="D113" s="57">
        <v>10.31</v>
      </c>
      <c r="E113" s="98">
        <v>75</v>
      </c>
      <c r="F113" s="99">
        <f t="shared" si="1"/>
        <v>773.25</v>
      </c>
      <c r="G113" s="98"/>
    </row>
    <row r="114" s="1" customFormat="1" ht="20" customHeight="1" spans="1:7">
      <c r="A114" s="20">
        <v>110</v>
      </c>
      <c r="B114" s="19" t="s">
        <v>2806</v>
      </c>
      <c r="C114" s="19" t="s">
        <v>2778</v>
      </c>
      <c r="D114" s="57">
        <v>6.58</v>
      </c>
      <c r="E114" s="98">
        <v>75</v>
      </c>
      <c r="F114" s="99">
        <f t="shared" si="1"/>
        <v>493.5</v>
      </c>
      <c r="G114" s="98"/>
    </row>
    <row r="115" s="1" customFormat="1" ht="20" customHeight="1" spans="1:7">
      <c r="A115" s="20">
        <v>111</v>
      </c>
      <c r="B115" s="19" t="s">
        <v>2807</v>
      </c>
      <c r="C115" s="19" t="s">
        <v>2778</v>
      </c>
      <c r="D115" s="57">
        <v>17.33</v>
      </c>
      <c r="E115" s="98">
        <v>75</v>
      </c>
      <c r="F115" s="99">
        <f t="shared" si="1"/>
        <v>1299.75</v>
      </c>
      <c r="G115" s="98"/>
    </row>
    <row r="116" s="1" customFormat="1" ht="20" customHeight="1" spans="1:7">
      <c r="A116" s="20">
        <v>112</v>
      </c>
      <c r="B116" s="19" t="s">
        <v>2808</v>
      </c>
      <c r="C116" s="19" t="s">
        <v>2778</v>
      </c>
      <c r="D116" s="57">
        <v>4.41</v>
      </c>
      <c r="E116" s="98">
        <v>75</v>
      </c>
      <c r="F116" s="99">
        <f t="shared" si="1"/>
        <v>330.75</v>
      </c>
      <c r="G116" s="98"/>
    </row>
    <row r="117" s="1" customFormat="1" ht="20" customHeight="1" spans="1:7">
      <c r="A117" s="20">
        <v>113</v>
      </c>
      <c r="B117" s="19" t="s">
        <v>2809</v>
      </c>
      <c r="C117" s="19" t="s">
        <v>2778</v>
      </c>
      <c r="D117" s="57">
        <v>4.83</v>
      </c>
      <c r="E117" s="98">
        <v>75</v>
      </c>
      <c r="F117" s="99">
        <f t="shared" si="1"/>
        <v>362.25</v>
      </c>
      <c r="G117" s="98"/>
    </row>
    <row r="118" s="1" customFormat="1" ht="20" customHeight="1" spans="1:7">
      <c r="A118" s="20">
        <v>114</v>
      </c>
      <c r="B118" s="19" t="s">
        <v>2810</v>
      </c>
      <c r="C118" s="19" t="s">
        <v>2778</v>
      </c>
      <c r="D118" s="57">
        <v>2.87</v>
      </c>
      <c r="E118" s="98">
        <v>75</v>
      </c>
      <c r="F118" s="99">
        <f t="shared" si="1"/>
        <v>215.25</v>
      </c>
      <c r="G118" s="98"/>
    </row>
    <row r="119" s="1" customFormat="1" ht="20" customHeight="1" spans="1:7">
      <c r="A119" s="20">
        <v>115</v>
      </c>
      <c r="B119" s="19" t="s">
        <v>2811</v>
      </c>
      <c r="C119" s="19" t="s">
        <v>2778</v>
      </c>
      <c r="D119" s="57">
        <v>3.7</v>
      </c>
      <c r="E119" s="98">
        <v>75</v>
      </c>
      <c r="F119" s="99">
        <f t="shared" si="1"/>
        <v>277.5</v>
      </c>
      <c r="G119" s="98"/>
    </row>
    <row r="120" s="1" customFormat="1" ht="20" customHeight="1" spans="1:7">
      <c r="A120" s="20">
        <v>116</v>
      </c>
      <c r="B120" s="19" t="s">
        <v>2812</v>
      </c>
      <c r="C120" s="19" t="s">
        <v>2778</v>
      </c>
      <c r="D120" s="57">
        <v>8.79</v>
      </c>
      <c r="E120" s="98">
        <v>75</v>
      </c>
      <c r="F120" s="99">
        <f t="shared" si="1"/>
        <v>659.25</v>
      </c>
      <c r="G120" s="98"/>
    </row>
    <row r="121" s="1" customFormat="1" ht="20" customHeight="1" spans="1:7">
      <c r="A121" s="20">
        <v>117</v>
      </c>
      <c r="B121" s="19" t="s">
        <v>2813</v>
      </c>
      <c r="C121" s="19" t="s">
        <v>2778</v>
      </c>
      <c r="D121" s="57">
        <v>6.68</v>
      </c>
      <c r="E121" s="98">
        <v>75</v>
      </c>
      <c r="F121" s="99">
        <f t="shared" si="1"/>
        <v>501</v>
      </c>
      <c r="G121" s="98"/>
    </row>
    <row r="122" s="1" customFormat="1" ht="20" customHeight="1" spans="1:7">
      <c r="A122" s="20">
        <v>118</v>
      </c>
      <c r="B122" s="19" t="s">
        <v>1911</v>
      </c>
      <c r="C122" s="19" t="s">
        <v>2778</v>
      </c>
      <c r="D122" s="57">
        <v>12.38</v>
      </c>
      <c r="E122" s="98">
        <v>75</v>
      </c>
      <c r="F122" s="99">
        <f t="shared" si="1"/>
        <v>928.5</v>
      </c>
      <c r="G122" s="98"/>
    </row>
    <row r="123" s="1" customFormat="1" ht="20" customHeight="1" spans="1:7">
      <c r="A123" s="20">
        <v>119</v>
      </c>
      <c r="B123" s="19" t="s">
        <v>2814</v>
      </c>
      <c r="C123" s="19" t="s">
        <v>2778</v>
      </c>
      <c r="D123" s="57">
        <v>12.22</v>
      </c>
      <c r="E123" s="98">
        <v>75</v>
      </c>
      <c r="F123" s="99">
        <f t="shared" si="1"/>
        <v>916.5</v>
      </c>
      <c r="G123" s="98"/>
    </row>
    <row r="124" s="1" customFormat="1" ht="20" customHeight="1" spans="1:7">
      <c r="A124" s="20">
        <v>120</v>
      </c>
      <c r="B124" s="19" t="s">
        <v>2815</v>
      </c>
      <c r="C124" s="19" t="s">
        <v>2778</v>
      </c>
      <c r="D124" s="57">
        <v>10.88</v>
      </c>
      <c r="E124" s="98">
        <v>75</v>
      </c>
      <c r="F124" s="99">
        <f t="shared" si="1"/>
        <v>816</v>
      </c>
      <c r="G124" s="98"/>
    </row>
    <row r="125" s="1" customFormat="1" ht="20" customHeight="1" spans="1:7">
      <c r="A125" s="20">
        <v>121</v>
      </c>
      <c r="B125" s="19" t="s">
        <v>2816</v>
      </c>
      <c r="C125" s="19" t="s">
        <v>2778</v>
      </c>
      <c r="D125" s="57">
        <v>1.17</v>
      </c>
      <c r="E125" s="98">
        <v>75</v>
      </c>
      <c r="F125" s="99">
        <f t="shared" si="1"/>
        <v>87.75</v>
      </c>
      <c r="G125" s="98"/>
    </row>
    <row r="126" s="1" customFormat="1" ht="20" customHeight="1" spans="1:7">
      <c r="A126" s="20">
        <v>122</v>
      </c>
      <c r="B126" s="19" t="s">
        <v>2722</v>
      </c>
      <c r="C126" s="19" t="s">
        <v>2778</v>
      </c>
      <c r="D126" s="57">
        <v>4.2</v>
      </c>
      <c r="E126" s="98">
        <v>75</v>
      </c>
      <c r="F126" s="99">
        <f t="shared" si="1"/>
        <v>315</v>
      </c>
      <c r="G126" s="98"/>
    </row>
    <row r="127" s="1" customFormat="1" ht="20" customHeight="1" spans="1:7">
      <c r="A127" s="20">
        <v>123</v>
      </c>
      <c r="B127" s="19" t="s">
        <v>1424</v>
      </c>
      <c r="C127" s="19" t="s">
        <v>2778</v>
      </c>
      <c r="D127" s="57">
        <v>1.56</v>
      </c>
      <c r="E127" s="98">
        <v>75</v>
      </c>
      <c r="F127" s="99">
        <f t="shared" si="1"/>
        <v>117</v>
      </c>
      <c r="G127" s="98"/>
    </row>
    <row r="128" s="1" customFormat="1" ht="20" customHeight="1" spans="1:7">
      <c r="A128" s="20">
        <v>124</v>
      </c>
      <c r="B128" s="19" t="s">
        <v>2817</v>
      </c>
      <c r="C128" s="19" t="s">
        <v>2778</v>
      </c>
      <c r="D128" s="57">
        <v>5.5</v>
      </c>
      <c r="E128" s="98">
        <v>75</v>
      </c>
      <c r="F128" s="99">
        <f t="shared" si="1"/>
        <v>412.5</v>
      </c>
      <c r="G128" s="98"/>
    </row>
    <row r="129" s="1" customFormat="1" ht="20" customHeight="1" spans="1:7">
      <c r="A129" s="20">
        <v>125</v>
      </c>
      <c r="B129" s="19" t="s">
        <v>2818</v>
      </c>
      <c r="C129" s="19" t="s">
        <v>2778</v>
      </c>
      <c r="D129" s="57">
        <v>7.65</v>
      </c>
      <c r="E129" s="98">
        <v>75</v>
      </c>
      <c r="F129" s="99">
        <f t="shared" si="1"/>
        <v>573.75</v>
      </c>
      <c r="G129" s="98"/>
    </row>
    <row r="130" s="1" customFormat="1" ht="20" customHeight="1" spans="1:7">
      <c r="A130" s="20">
        <v>126</v>
      </c>
      <c r="B130" s="19" t="s">
        <v>2819</v>
      </c>
      <c r="C130" s="19" t="s">
        <v>2778</v>
      </c>
      <c r="D130" s="57">
        <v>8.81</v>
      </c>
      <c r="E130" s="98">
        <v>75</v>
      </c>
      <c r="F130" s="99">
        <f t="shared" si="1"/>
        <v>660.75</v>
      </c>
      <c r="G130" s="98"/>
    </row>
    <row r="131" s="1" customFormat="1" ht="20" customHeight="1" spans="1:7">
      <c r="A131" s="20">
        <v>127</v>
      </c>
      <c r="B131" s="19" t="s">
        <v>809</v>
      </c>
      <c r="C131" s="19" t="s">
        <v>2778</v>
      </c>
      <c r="D131" s="57">
        <v>5.09</v>
      </c>
      <c r="E131" s="98">
        <v>75</v>
      </c>
      <c r="F131" s="99">
        <f t="shared" si="1"/>
        <v>381.75</v>
      </c>
      <c r="G131" s="98"/>
    </row>
    <row r="132" s="1" customFormat="1" ht="20" customHeight="1" spans="1:7">
      <c r="A132" s="20">
        <v>128</v>
      </c>
      <c r="B132" s="19" t="s">
        <v>2820</v>
      </c>
      <c r="C132" s="19" t="s">
        <v>2778</v>
      </c>
      <c r="D132" s="57">
        <v>3.48</v>
      </c>
      <c r="E132" s="98">
        <v>75</v>
      </c>
      <c r="F132" s="99">
        <f t="shared" si="1"/>
        <v>261</v>
      </c>
      <c r="G132" s="98"/>
    </row>
    <row r="133" s="1" customFormat="1" ht="20" customHeight="1" spans="1:7">
      <c r="A133" s="20">
        <v>129</v>
      </c>
      <c r="B133" s="19" t="s">
        <v>2821</v>
      </c>
      <c r="C133" s="19" t="s">
        <v>2778</v>
      </c>
      <c r="D133" s="57">
        <v>7.07</v>
      </c>
      <c r="E133" s="98">
        <v>75</v>
      </c>
      <c r="F133" s="99">
        <f t="shared" ref="F133:F196" si="2">D133*E133</f>
        <v>530.25</v>
      </c>
      <c r="G133" s="98"/>
    </row>
    <row r="134" s="1" customFormat="1" ht="20" customHeight="1" spans="1:7">
      <c r="A134" s="20">
        <v>130</v>
      </c>
      <c r="B134" s="19" t="s">
        <v>2822</v>
      </c>
      <c r="C134" s="19" t="s">
        <v>2778</v>
      </c>
      <c r="D134" s="57">
        <v>6.26</v>
      </c>
      <c r="E134" s="98">
        <v>75</v>
      </c>
      <c r="F134" s="99">
        <f t="shared" si="2"/>
        <v>469.5</v>
      </c>
      <c r="G134" s="98"/>
    </row>
    <row r="135" s="1" customFormat="1" ht="20" customHeight="1" spans="1:7">
      <c r="A135" s="20">
        <v>131</v>
      </c>
      <c r="B135" s="19" t="s">
        <v>1406</v>
      </c>
      <c r="C135" s="19" t="s">
        <v>2778</v>
      </c>
      <c r="D135" s="57">
        <v>8.33</v>
      </c>
      <c r="E135" s="98">
        <v>75</v>
      </c>
      <c r="F135" s="99">
        <f t="shared" si="2"/>
        <v>624.75</v>
      </c>
      <c r="G135" s="98"/>
    </row>
    <row r="136" s="1" customFormat="1" ht="20" customHeight="1" spans="1:7">
      <c r="A136" s="20">
        <v>132</v>
      </c>
      <c r="B136" s="19" t="s">
        <v>2823</v>
      </c>
      <c r="C136" s="19" t="s">
        <v>2778</v>
      </c>
      <c r="D136" s="57">
        <v>5.44</v>
      </c>
      <c r="E136" s="98">
        <v>75</v>
      </c>
      <c r="F136" s="99">
        <f t="shared" si="2"/>
        <v>408</v>
      </c>
      <c r="G136" s="98"/>
    </row>
    <row r="137" s="1" customFormat="1" ht="20" customHeight="1" spans="1:7">
      <c r="A137" s="20">
        <v>133</v>
      </c>
      <c r="B137" s="19" t="s">
        <v>2824</v>
      </c>
      <c r="C137" s="19" t="s">
        <v>2778</v>
      </c>
      <c r="D137" s="57">
        <v>12.18</v>
      </c>
      <c r="E137" s="98">
        <v>75</v>
      </c>
      <c r="F137" s="99">
        <f t="shared" si="2"/>
        <v>913.5</v>
      </c>
      <c r="G137" s="98"/>
    </row>
    <row r="138" s="1" customFormat="1" ht="20" customHeight="1" spans="1:7">
      <c r="A138" s="20">
        <v>134</v>
      </c>
      <c r="B138" s="19" t="s">
        <v>2825</v>
      </c>
      <c r="C138" s="19" t="s">
        <v>2778</v>
      </c>
      <c r="D138" s="57">
        <v>5.05</v>
      </c>
      <c r="E138" s="98">
        <v>75</v>
      </c>
      <c r="F138" s="99">
        <f t="shared" si="2"/>
        <v>378.75</v>
      </c>
      <c r="G138" s="98"/>
    </row>
    <row r="139" s="1" customFormat="1" ht="20" customHeight="1" spans="1:7">
      <c r="A139" s="20">
        <v>135</v>
      </c>
      <c r="B139" s="19" t="s">
        <v>2826</v>
      </c>
      <c r="C139" s="19" t="s">
        <v>2778</v>
      </c>
      <c r="D139" s="57">
        <v>9.22</v>
      </c>
      <c r="E139" s="98">
        <v>75</v>
      </c>
      <c r="F139" s="99">
        <f t="shared" si="2"/>
        <v>691.5</v>
      </c>
      <c r="G139" s="98"/>
    </row>
    <row r="140" s="1" customFormat="1" ht="20" customHeight="1" spans="1:7">
      <c r="A140" s="20">
        <v>136</v>
      </c>
      <c r="B140" s="19" t="s">
        <v>2827</v>
      </c>
      <c r="C140" s="19" t="s">
        <v>2778</v>
      </c>
      <c r="D140" s="57">
        <v>2.62</v>
      </c>
      <c r="E140" s="98">
        <v>75</v>
      </c>
      <c r="F140" s="99">
        <f t="shared" si="2"/>
        <v>196.5</v>
      </c>
      <c r="G140" s="98"/>
    </row>
    <row r="141" s="1" customFormat="1" ht="20" customHeight="1" spans="1:7">
      <c r="A141" s="20">
        <v>137</v>
      </c>
      <c r="B141" s="19" t="s">
        <v>2828</v>
      </c>
      <c r="C141" s="19" t="s">
        <v>2778</v>
      </c>
      <c r="D141" s="57">
        <v>5.2</v>
      </c>
      <c r="E141" s="98">
        <v>75</v>
      </c>
      <c r="F141" s="99">
        <f t="shared" si="2"/>
        <v>390</v>
      </c>
      <c r="G141" s="98"/>
    </row>
    <row r="142" s="1" customFormat="1" ht="20" customHeight="1" spans="1:7">
      <c r="A142" s="20">
        <v>138</v>
      </c>
      <c r="B142" s="19" t="s">
        <v>2829</v>
      </c>
      <c r="C142" s="19" t="s">
        <v>2778</v>
      </c>
      <c r="D142" s="57">
        <v>8.59</v>
      </c>
      <c r="E142" s="98">
        <v>75</v>
      </c>
      <c r="F142" s="99">
        <f t="shared" si="2"/>
        <v>644.25</v>
      </c>
      <c r="G142" s="98"/>
    </row>
    <row r="143" s="1" customFormat="1" ht="20" customHeight="1" spans="1:7">
      <c r="A143" s="20">
        <v>139</v>
      </c>
      <c r="B143" s="19" t="s">
        <v>2830</v>
      </c>
      <c r="C143" s="19" t="s">
        <v>2778</v>
      </c>
      <c r="D143" s="57">
        <v>7.39</v>
      </c>
      <c r="E143" s="98">
        <v>75</v>
      </c>
      <c r="F143" s="99">
        <f t="shared" si="2"/>
        <v>554.25</v>
      </c>
      <c r="G143" s="98"/>
    </row>
    <row r="144" s="1" customFormat="1" ht="20" customHeight="1" spans="1:7">
      <c r="A144" s="20">
        <v>140</v>
      </c>
      <c r="B144" s="19" t="s">
        <v>1325</v>
      </c>
      <c r="C144" s="19" t="s">
        <v>2778</v>
      </c>
      <c r="D144" s="57">
        <v>5.01</v>
      </c>
      <c r="E144" s="98">
        <v>75</v>
      </c>
      <c r="F144" s="99">
        <f t="shared" si="2"/>
        <v>375.75</v>
      </c>
      <c r="G144" s="98"/>
    </row>
    <row r="145" s="1" customFormat="1" ht="20" customHeight="1" spans="1:7">
      <c r="A145" s="20">
        <v>141</v>
      </c>
      <c r="B145" s="19" t="s">
        <v>2831</v>
      </c>
      <c r="C145" s="19" t="s">
        <v>2778</v>
      </c>
      <c r="D145" s="57">
        <v>6.78</v>
      </c>
      <c r="E145" s="98">
        <v>75</v>
      </c>
      <c r="F145" s="99">
        <f t="shared" si="2"/>
        <v>508.5</v>
      </c>
      <c r="G145" s="98"/>
    </row>
    <row r="146" s="1" customFormat="1" ht="20" customHeight="1" spans="1:7">
      <c r="A146" s="20">
        <v>142</v>
      </c>
      <c r="B146" s="19" t="s">
        <v>2832</v>
      </c>
      <c r="C146" s="19" t="s">
        <v>2778</v>
      </c>
      <c r="D146" s="57">
        <v>6.29</v>
      </c>
      <c r="E146" s="98">
        <v>75</v>
      </c>
      <c r="F146" s="99">
        <f t="shared" si="2"/>
        <v>471.75</v>
      </c>
      <c r="G146" s="98"/>
    </row>
    <row r="147" s="1" customFormat="1" ht="20" customHeight="1" spans="1:7">
      <c r="A147" s="20">
        <v>143</v>
      </c>
      <c r="B147" s="19" t="s">
        <v>10</v>
      </c>
      <c r="C147" s="19" t="s">
        <v>2778</v>
      </c>
      <c r="D147" s="57">
        <v>10.14</v>
      </c>
      <c r="E147" s="98">
        <v>75</v>
      </c>
      <c r="F147" s="99">
        <f t="shared" si="2"/>
        <v>760.5</v>
      </c>
      <c r="G147" s="98"/>
    </row>
    <row r="148" s="1" customFormat="1" ht="20" customHeight="1" spans="1:7">
      <c r="A148" s="20">
        <v>144</v>
      </c>
      <c r="B148" s="19" t="s">
        <v>2833</v>
      </c>
      <c r="C148" s="19" t="s">
        <v>2778</v>
      </c>
      <c r="D148" s="57">
        <v>9.05</v>
      </c>
      <c r="E148" s="98">
        <v>75</v>
      </c>
      <c r="F148" s="99">
        <f t="shared" si="2"/>
        <v>678.75</v>
      </c>
      <c r="G148" s="98"/>
    </row>
    <row r="149" s="1" customFormat="1" ht="20" customHeight="1" spans="1:7">
      <c r="A149" s="20">
        <v>145</v>
      </c>
      <c r="B149" s="19" t="s">
        <v>1420</v>
      </c>
      <c r="C149" s="19" t="s">
        <v>2778</v>
      </c>
      <c r="D149" s="57">
        <v>6.67</v>
      </c>
      <c r="E149" s="98">
        <v>75</v>
      </c>
      <c r="F149" s="99">
        <f t="shared" si="2"/>
        <v>500.25</v>
      </c>
      <c r="G149" s="98"/>
    </row>
    <row r="150" s="1" customFormat="1" ht="20" customHeight="1" spans="1:7">
      <c r="A150" s="20">
        <v>146</v>
      </c>
      <c r="B150" s="19" t="s">
        <v>2834</v>
      </c>
      <c r="C150" s="19" t="s">
        <v>2778</v>
      </c>
      <c r="D150" s="57">
        <v>2.91</v>
      </c>
      <c r="E150" s="98">
        <v>75</v>
      </c>
      <c r="F150" s="99">
        <f t="shared" si="2"/>
        <v>218.25</v>
      </c>
      <c r="G150" s="98"/>
    </row>
    <row r="151" s="1" customFormat="1" ht="20" customHeight="1" spans="1:7">
      <c r="A151" s="20">
        <v>147</v>
      </c>
      <c r="B151" s="19" t="s">
        <v>2835</v>
      </c>
      <c r="C151" s="19" t="s">
        <v>2778</v>
      </c>
      <c r="D151" s="57">
        <v>4.71</v>
      </c>
      <c r="E151" s="98">
        <v>75</v>
      </c>
      <c r="F151" s="99">
        <f t="shared" si="2"/>
        <v>353.25</v>
      </c>
      <c r="G151" s="98"/>
    </row>
    <row r="152" s="1" customFormat="1" ht="20" customHeight="1" spans="1:7">
      <c r="A152" s="20">
        <v>148</v>
      </c>
      <c r="B152" s="19" t="s">
        <v>2836</v>
      </c>
      <c r="C152" s="19" t="s">
        <v>2778</v>
      </c>
      <c r="D152" s="57">
        <v>5.08</v>
      </c>
      <c r="E152" s="98">
        <v>75</v>
      </c>
      <c r="F152" s="99">
        <f t="shared" si="2"/>
        <v>381</v>
      </c>
      <c r="G152" s="98"/>
    </row>
    <row r="153" s="1" customFormat="1" ht="20" customHeight="1" spans="1:7">
      <c r="A153" s="20">
        <v>149</v>
      </c>
      <c r="B153" s="19" t="s">
        <v>1135</v>
      </c>
      <c r="C153" s="19" t="s">
        <v>2778</v>
      </c>
      <c r="D153" s="57">
        <v>4</v>
      </c>
      <c r="E153" s="98">
        <v>75</v>
      </c>
      <c r="F153" s="99">
        <f t="shared" si="2"/>
        <v>300</v>
      </c>
      <c r="G153" s="98"/>
    </row>
    <row r="154" s="1" customFormat="1" ht="20" customHeight="1" spans="1:7">
      <c r="A154" s="20">
        <v>150</v>
      </c>
      <c r="B154" s="19" t="s">
        <v>2837</v>
      </c>
      <c r="C154" s="19" t="s">
        <v>2778</v>
      </c>
      <c r="D154" s="57">
        <v>16.83</v>
      </c>
      <c r="E154" s="98">
        <v>75</v>
      </c>
      <c r="F154" s="99">
        <f t="shared" si="2"/>
        <v>1262.25</v>
      </c>
      <c r="G154" s="98"/>
    </row>
    <row r="155" s="1" customFormat="1" ht="20" customHeight="1" spans="1:7">
      <c r="A155" s="20">
        <v>151</v>
      </c>
      <c r="B155" s="19" t="s">
        <v>2838</v>
      </c>
      <c r="C155" s="19" t="s">
        <v>2778</v>
      </c>
      <c r="D155" s="57">
        <v>4.2</v>
      </c>
      <c r="E155" s="98">
        <v>75</v>
      </c>
      <c r="F155" s="99">
        <f t="shared" si="2"/>
        <v>315</v>
      </c>
      <c r="G155" s="98"/>
    </row>
    <row r="156" s="1" customFormat="1" ht="20" customHeight="1" spans="1:7">
      <c r="A156" s="20">
        <v>152</v>
      </c>
      <c r="B156" s="19" t="s">
        <v>2839</v>
      </c>
      <c r="C156" s="19" t="s">
        <v>2778</v>
      </c>
      <c r="D156" s="57">
        <v>4.84</v>
      </c>
      <c r="E156" s="98">
        <v>75</v>
      </c>
      <c r="F156" s="99">
        <f t="shared" si="2"/>
        <v>363</v>
      </c>
      <c r="G156" s="98"/>
    </row>
    <row r="157" s="1" customFormat="1" ht="20" customHeight="1" spans="1:7">
      <c r="A157" s="20">
        <v>153</v>
      </c>
      <c r="B157" s="19" t="s">
        <v>2840</v>
      </c>
      <c r="C157" s="19" t="s">
        <v>2778</v>
      </c>
      <c r="D157" s="57">
        <v>3.21</v>
      </c>
      <c r="E157" s="98">
        <v>75</v>
      </c>
      <c r="F157" s="99">
        <f t="shared" si="2"/>
        <v>240.75</v>
      </c>
      <c r="G157" s="98"/>
    </row>
    <row r="158" s="1" customFormat="1" ht="20" customHeight="1" spans="1:7">
      <c r="A158" s="20">
        <v>154</v>
      </c>
      <c r="B158" s="19" t="s">
        <v>2841</v>
      </c>
      <c r="C158" s="19" t="s">
        <v>2778</v>
      </c>
      <c r="D158" s="57">
        <v>4.45</v>
      </c>
      <c r="E158" s="98">
        <v>75</v>
      </c>
      <c r="F158" s="99">
        <f t="shared" si="2"/>
        <v>333.75</v>
      </c>
      <c r="G158" s="98"/>
    </row>
    <row r="159" s="1" customFormat="1" ht="20" customHeight="1" spans="1:7">
      <c r="A159" s="20">
        <v>155</v>
      </c>
      <c r="B159" s="19" t="s">
        <v>2842</v>
      </c>
      <c r="C159" s="19" t="s">
        <v>2843</v>
      </c>
      <c r="D159" s="57">
        <v>4.97</v>
      </c>
      <c r="E159" s="98">
        <v>75</v>
      </c>
      <c r="F159" s="99">
        <f t="shared" si="2"/>
        <v>372.75</v>
      </c>
      <c r="G159" s="98"/>
    </row>
    <row r="160" s="1" customFormat="1" ht="20" customHeight="1" spans="1:7">
      <c r="A160" s="20">
        <v>156</v>
      </c>
      <c r="B160" s="19" t="s">
        <v>2844</v>
      </c>
      <c r="C160" s="19" t="s">
        <v>2843</v>
      </c>
      <c r="D160" s="57">
        <v>5.75</v>
      </c>
      <c r="E160" s="98">
        <v>75</v>
      </c>
      <c r="F160" s="99">
        <f t="shared" si="2"/>
        <v>431.25</v>
      </c>
      <c r="G160" s="98"/>
    </row>
    <row r="161" s="1" customFormat="1" ht="20" customHeight="1" spans="1:7">
      <c r="A161" s="20">
        <v>157</v>
      </c>
      <c r="B161" s="19" t="s">
        <v>2845</v>
      </c>
      <c r="C161" s="19" t="s">
        <v>2843</v>
      </c>
      <c r="D161" s="57">
        <v>5.52</v>
      </c>
      <c r="E161" s="98">
        <v>75</v>
      </c>
      <c r="F161" s="99">
        <f t="shared" si="2"/>
        <v>414</v>
      </c>
      <c r="G161" s="98"/>
    </row>
    <row r="162" s="1" customFormat="1" ht="20" customHeight="1" spans="1:7">
      <c r="A162" s="20">
        <v>158</v>
      </c>
      <c r="B162" s="19" t="s">
        <v>2846</v>
      </c>
      <c r="C162" s="19" t="s">
        <v>2843</v>
      </c>
      <c r="D162" s="57">
        <v>6.19</v>
      </c>
      <c r="E162" s="98">
        <v>75</v>
      </c>
      <c r="F162" s="99">
        <f t="shared" si="2"/>
        <v>464.25</v>
      </c>
      <c r="G162" s="98"/>
    </row>
    <row r="163" s="1" customFormat="1" ht="20" customHeight="1" spans="1:7">
      <c r="A163" s="20">
        <v>159</v>
      </c>
      <c r="B163" s="19" t="s">
        <v>2847</v>
      </c>
      <c r="C163" s="19" t="s">
        <v>2843</v>
      </c>
      <c r="D163" s="57">
        <v>5.87</v>
      </c>
      <c r="E163" s="98">
        <v>75</v>
      </c>
      <c r="F163" s="99">
        <f t="shared" si="2"/>
        <v>440.25</v>
      </c>
      <c r="G163" s="98"/>
    </row>
    <row r="164" s="1" customFormat="1" ht="20" customHeight="1" spans="1:7">
      <c r="A164" s="20">
        <v>160</v>
      </c>
      <c r="B164" s="19" t="s">
        <v>2848</v>
      </c>
      <c r="C164" s="19" t="s">
        <v>2843</v>
      </c>
      <c r="D164" s="57">
        <v>10.66</v>
      </c>
      <c r="E164" s="98">
        <v>75</v>
      </c>
      <c r="F164" s="99">
        <f t="shared" si="2"/>
        <v>799.5</v>
      </c>
      <c r="G164" s="98"/>
    </row>
    <row r="165" s="1" customFormat="1" ht="20" customHeight="1" spans="1:7">
      <c r="A165" s="20">
        <v>161</v>
      </c>
      <c r="B165" s="19" t="s">
        <v>2849</v>
      </c>
      <c r="C165" s="19" t="s">
        <v>2843</v>
      </c>
      <c r="D165" s="57">
        <v>2.79</v>
      </c>
      <c r="E165" s="98">
        <v>75</v>
      </c>
      <c r="F165" s="99">
        <f t="shared" si="2"/>
        <v>209.25</v>
      </c>
      <c r="G165" s="98"/>
    </row>
    <row r="166" s="1" customFormat="1" ht="20" customHeight="1" spans="1:7">
      <c r="A166" s="20">
        <v>162</v>
      </c>
      <c r="B166" s="19" t="s">
        <v>2850</v>
      </c>
      <c r="C166" s="19" t="s">
        <v>2843</v>
      </c>
      <c r="D166" s="57">
        <v>0.86</v>
      </c>
      <c r="E166" s="98">
        <v>75</v>
      </c>
      <c r="F166" s="99">
        <f t="shared" si="2"/>
        <v>64.5</v>
      </c>
      <c r="G166" s="98"/>
    </row>
    <row r="167" s="1" customFormat="1" ht="20" customHeight="1" spans="1:7">
      <c r="A167" s="20">
        <v>163</v>
      </c>
      <c r="B167" s="19" t="s">
        <v>2851</v>
      </c>
      <c r="C167" s="19" t="s">
        <v>2843</v>
      </c>
      <c r="D167" s="57">
        <v>16.86</v>
      </c>
      <c r="E167" s="98">
        <v>75</v>
      </c>
      <c r="F167" s="99">
        <f t="shared" si="2"/>
        <v>1264.5</v>
      </c>
      <c r="G167" s="98"/>
    </row>
    <row r="168" s="1" customFormat="1" ht="20" customHeight="1" spans="1:7">
      <c r="A168" s="20">
        <v>164</v>
      </c>
      <c r="B168" s="19" t="s">
        <v>2852</v>
      </c>
      <c r="C168" s="19" t="s">
        <v>2843</v>
      </c>
      <c r="D168" s="57">
        <v>2.8</v>
      </c>
      <c r="E168" s="98">
        <v>75</v>
      </c>
      <c r="F168" s="99">
        <f t="shared" si="2"/>
        <v>210</v>
      </c>
      <c r="G168" s="98"/>
    </row>
    <row r="169" s="1" customFormat="1" ht="20" customHeight="1" spans="1:7">
      <c r="A169" s="20">
        <v>165</v>
      </c>
      <c r="B169" s="19" t="s">
        <v>2853</v>
      </c>
      <c r="C169" s="19" t="s">
        <v>2843</v>
      </c>
      <c r="D169" s="57">
        <v>1.55</v>
      </c>
      <c r="E169" s="98">
        <v>75</v>
      </c>
      <c r="F169" s="99">
        <f t="shared" si="2"/>
        <v>116.25</v>
      </c>
      <c r="G169" s="98"/>
    </row>
    <row r="170" s="1" customFormat="1" ht="20" customHeight="1" spans="1:7">
      <c r="A170" s="20">
        <v>166</v>
      </c>
      <c r="B170" s="19" t="s">
        <v>2854</v>
      </c>
      <c r="C170" s="19" t="s">
        <v>2843</v>
      </c>
      <c r="D170" s="57">
        <v>2.08</v>
      </c>
      <c r="E170" s="98">
        <v>75</v>
      </c>
      <c r="F170" s="99">
        <f t="shared" si="2"/>
        <v>156</v>
      </c>
      <c r="G170" s="98"/>
    </row>
    <row r="171" s="1" customFormat="1" ht="20" customHeight="1" spans="1:7">
      <c r="A171" s="20">
        <v>167</v>
      </c>
      <c r="B171" s="19" t="s">
        <v>1909</v>
      </c>
      <c r="C171" s="19" t="s">
        <v>2843</v>
      </c>
      <c r="D171" s="57">
        <v>3.34</v>
      </c>
      <c r="E171" s="98">
        <v>75</v>
      </c>
      <c r="F171" s="99">
        <f t="shared" si="2"/>
        <v>250.5</v>
      </c>
      <c r="G171" s="98"/>
    </row>
    <row r="172" s="1" customFormat="1" ht="20" customHeight="1" spans="1:7">
      <c r="A172" s="20">
        <v>168</v>
      </c>
      <c r="B172" s="19" t="s">
        <v>2855</v>
      </c>
      <c r="C172" s="19" t="s">
        <v>2843</v>
      </c>
      <c r="D172" s="57">
        <v>19.54</v>
      </c>
      <c r="E172" s="98">
        <v>75</v>
      </c>
      <c r="F172" s="99">
        <f t="shared" si="2"/>
        <v>1465.5</v>
      </c>
      <c r="G172" s="98"/>
    </row>
    <row r="173" s="1" customFormat="1" ht="20" customHeight="1" spans="1:7">
      <c r="A173" s="20">
        <v>169</v>
      </c>
      <c r="B173" s="19" t="s">
        <v>2856</v>
      </c>
      <c r="C173" s="19" t="s">
        <v>2843</v>
      </c>
      <c r="D173" s="57">
        <v>6.66</v>
      </c>
      <c r="E173" s="98">
        <v>75</v>
      </c>
      <c r="F173" s="99">
        <f t="shared" si="2"/>
        <v>499.5</v>
      </c>
      <c r="G173" s="98"/>
    </row>
    <row r="174" s="1" customFormat="1" ht="20" customHeight="1" spans="1:7">
      <c r="A174" s="20">
        <v>170</v>
      </c>
      <c r="B174" s="19" t="s">
        <v>2857</v>
      </c>
      <c r="C174" s="19" t="s">
        <v>2843</v>
      </c>
      <c r="D174" s="57">
        <v>5.41</v>
      </c>
      <c r="E174" s="98">
        <v>75</v>
      </c>
      <c r="F174" s="99">
        <f t="shared" si="2"/>
        <v>405.75</v>
      </c>
      <c r="G174" s="98"/>
    </row>
    <row r="175" s="1" customFormat="1" ht="20" customHeight="1" spans="1:7">
      <c r="A175" s="20">
        <v>171</v>
      </c>
      <c r="B175" s="19" t="s">
        <v>2858</v>
      </c>
      <c r="C175" s="19" t="s">
        <v>2843</v>
      </c>
      <c r="D175" s="57">
        <v>3</v>
      </c>
      <c r="E175" s="98">
        <v>75</v>
      </c>
      <c r="F175" s="99">
        <f t="shared" si="2"/>
        <v>225</v>
      </c>
      <c r="G175" s="98"/>
    </row>
    <row r="176" s="1" customFormat="1" ht="20" customHeight="1" spans="1:7">
      <c r="A176" s="20">
        <v>172</v>
      </c>
      <c r="B176" s="19" t="s">
        <v>2859</v>
      </c>
      <c r="C176" s="19" t="s">
        <v>2843</v>
      </c>
      <c r="D176" s="57">
        <v>6.3</v>
      </c>
      <c r="E176" s="98">
        <v>75</v>
      </c>
      <c r="F176" s="99">
        <f t="shared" si="2"/>
        <v>472.5</v>
      </c>
      <c r="G176" s="98"/>
    </row>
    <row r="177" s="1" customFormat="1" ht="20" customHeight="1" spans="1:7">
      <c r="A177" s="20">
        <v>173</v>
      </c>
      <c r="B177" s="19" t="s">
        <v>2860</v>
      </c>
      <c r="C177" s="19" t="s">
        <v>2843</v>
      </c>
      <c r="D177" s="57">
        <v>5.95</v>
      </c>
      <c r="E177" s="98">
        <v>75</v>
      </c>
      <c r="F177" s="99">
        <f t="shared" si="2"/>
        <v>446.25</v>
      </c>
      <c r="G177" s="98"/>
    </row>
    <row r="178" s="1" customFormat="1" ht="20" customHeight="1" spans="1:7">
      <c r="A178" s="20">
        <v>174</v>
      </c>
      <c r="B178" s="19" t="s">
        <v>2861</v>
      </c>
      <c r="C178" s="19" t="s">
        <v>2843</v>
      </c>
      <c r="D178" s="57">
        <v>2.82</v>
      </c>
      <c r="E178" s="98">
        <v>75</v>
      </c>
      <c r="F178" s="99">
        <f t="shared" si="2"/>
        <v>211.5</v>
      </c>
      <c r="G178" s="98"/>
    </row>
    <row r="179" s="1" customFormat="1" ht="20" customHeight="1" spans="1:7">
      <c r="A179" s="20">
        <v>175</v>
      </c>
      <c r="B179" s="19" t="s">
        <v>2862</v>
      </c>
      <c r="C179" s="19" t="s">
        <v>2843</v>
      </c>
      <c r="D179" s="57">
        <v>6.33</v>
      </c>
      <c r="E179" s="98">
        <v>75</v>
      </c>
      <c r="F179" s="99">
        <f t="shared" si="2"/>
        <v>474.75</v>
      </c>
      <c r="G179" s="98"/>
    </row>
    <row r="180" s="1" customFormat="1" ht="20" customHeight="1" spans="1:7">
      <c r="A180" s="20">
        <v>176</v>
      </c>
      <c r="B180" s="19" t="s">
        <v>2863</v>
      </c>
      <c r="C180" s="19" t="s">
        <v>2843</v>
      </c>
      <c r="D180" s="57">
        <v>3.47</v>
      </c>
      <c r="E180" s="98">
        <v>75</v>
      </c>
      <c r="F180" s="99">
        <f t="shared" si="2"/>
        <v>260.25</v>
      </c>
      <c r="G180" s="98"/>
    </row>
    <row r="181" s="1" customFormat="1" ht="20" customHeight="1" spans="1:7">
      <c r="A181" s="20">
        <v>177</v>
      </c>
      <c r="B181" s="19" t="s">
        <v>2864</v>
      </c>
      <c r="C181" s="19" t="s">
        <v>2843</v>
      </c>
      <c r="D181" s="57">
        <v>4.07</v>
      </c>
      <c r="E181" s="98">
        <v>75</v>
      </c>
      <c r="F181" s="99">
        <f t="shared" si="2"/>
        <v>305.25</v>
      </c>
      <c r="G181" s="98"/>
    </row>
    <row r="182" s="1" customFormat="1" ht="20" customHeight="1" spans="1:7">
      <c r="A182" s="20">
        <v>178</v>
      </c>
      <c r="B182" s="19" t="s">
        <v>2865</v>
      </c>
      <c r="C182" s="19" t="s">
        <v>2843</v>
      </c>
      <c r="D182" s="101">
        <v>3.4</v>
      </c>
      <c r="E182" s="98">
        <v>75</v>
      </c>
      <c r="F182" s="99">
        <f t="shared" si="2"/>
        <v>255</v>
      </c>
      <c r="G182" s="98"/>
    </row>
    <row r="183" s="1" customFormat="1" ht="20" customHeight="1" spans="1:7">
      <c r="A183" s="20">
        <v>179</v>
      </c>
      <c r="B183" s="66" t="s">
        <v>2866</v>
      </c>
      <c r="C183" s="19" t="s">
        <v>2843</v>
      </c>
      <c r="D183" s="101">
        <v>1.81</v>
      </c>
      <c r="E183" s="98">
        <v>75</v>
      </c>
      <c r="F183" s="99">
        <f t="shared" si="2"/>
        <v>135.75</v>
      </c>
      <c r="G183" s="98"/>
    </row>
    <row r="184" s="1" customFormat="1" ht="20" customHeight="1" spans="1:7">
      <c r="A184" s="20">
        <v>180</v>
      </c>
      <c r="B184" s="19" t="s">
        <v>2867</v>
      </c>
      <c r="C184" s="19" t="s">
        <v>2843</v>
      </c>
      <c r="D184" s="57">
        <v>15.47</v>
      </c>
      <c r="E184" s="98">
        <v>75</v>
      </c>
      <c r="F184" s="99">
        <f t="shared" si="2"/>
        <v>1160.25</v>
      </c>
      <c r="G184" s="98"/>
    </row>
    <row r="185" s="1" customFormat="1" ht="20" customHeight="1" spans="1:7">
      <c r="A185" s="20">
        <v>181</v>
      </c>
      <c r="B185" s="19" t="s">
        <v>2868</v>
      </c>
      <c r="C185" s="19" t="s">
        <v>2843</v>
      </c>
      <c r="D185" s="57">
        <v>3.86</v>
      </c>
      <c r="E185" s="98">
        <v>75</v>
      </c>
      <c r="F185" s="99">
        <f t="shared" si="2"/>
        <v>289.5</v>
      </c>
      <c r="G185" s="98"/>
    </row>
    <row r="186" s="1" customFormat="1" ht="20" customHeight="1" spans="1:7">
      <c r="A186" s="20">
        <v>182</v>
      </c>
      <c r="B186" s="19" t="s">
        <v>2869</v>
      </c>
      <c r="C186" s="19" t="s">
        <v>2843</v>
      </c>
      <c r="D186" s="57">
        <v>11.82</v>
      </c>
      <c r="E186" s="98">
        <v>75</v>
      </c>
      <c r="F186" s="99">
        <f t="shared" si="2"/>
        <v>886.5</v>
      </c>
      <c r="G186" s="98"/>
    </row>
    <row r="187" s="1" customFormat="1" ht="20" customHeight="1" spans="1:7">
      <c r="A187" s="20">
        <v>183</v>
      </c>
      <c r="B187" s="19" t="s">
        <v>2870</v>
      </c>
      <c r="C187" s="19" t="s">
        <v>2843</v>
      </c>
      <c r="D187" s="57">
        <v>6.24</v>
      </c>
      <c r="E187" s="98">
        <v>75</v>
      </c>
      <c r="F187" s="99">
        <f t="shared" si="2"/>
        <v>468</v>
      </c>
      <c r="G187" s="98"/>
    </row>
    <row r="188" s="1" customFormat="1" ht="20" customHeight="1" spans="1:7">
      <c r="A188" s="20">
        <v>184</v>
      </c>
      <c r="B188" s="19" t="s">
        <v>2871</v>
      </c>
      <c r="C188" s="19" t="s">
        <v>2843</v>
      </c>
      <c r="D188" s="57">
        <v>5.91</v>
      </c>
      <c r="E188" s="98">
        <v>75</v>
      </c>
      <c r="F188" s="99">
        <f t="shared" si="2"/>
        <v>443.25</v>
      </c>
      <c r="G188" s="98"/>
    </row>
    <row r="189" s="1" customFormat="1" ht="20" customHeight="1" spans="1:7">
      <c r="A189" s="20">
        <v>185</v>
      </c>
      <c r="B189" s="19" t="s">
        <v>2872</v>
      </c>
      <c r="C189" s="19" t="s">
        <v>2843</v>
      </c>
      <c r="D189" s="57">
        <v>5.04</v>
      </c>
      <c r="E189" s="98">
        <v>75</v>
      </c>
      <c r="F189" s="99">
        <f t="shared" si="2"/>
        <v>378</v>
      </c>
      <c r="G189" s="98"/>
    </row>
    <row r="190" s="1" customFormat="1" ht="20" customHeight="1" spans="1:7">
      <c r="A190" s="20">
        <v>186</v>
      </c>
      <c r="B190" s="19" t="s">
        <v>2873</v>
      </c>
      <c r="C190" s="19" t="s">
        <v>2843</v>
      </c>
      <c r="D190" s="57">
        <v>10.54</v>
      </c>
      <c r="E190" s="98">
        <v>75</v>
      </c>
      <c r="F190" s="99">
        <f t="shared" si="2"/>
        <v>790.5</v>
      </c>
      <c r="G190" s="98"/>
    </row>
    <row r="191" s="1" customFormat="1" ht="20" customHeight="1" spans="1:7">
      <c r="A191" s="20">
        <v>187</v>
      </c>
      <c r="B191" s="19" t="s">
        <v>2874</v>
      </c>
      <c r="C191" s="19" t="s">
        <v>2843</v>
      </c>
      <c r="D191" s="57">
        <v>2.2</v>
      </c>
      <c r="E191" s="98">
        <v>75</v>
      </c>
      <c r="F191" s="99">
        <f t="shared" si="2"/>
        <v>165</v>
      </c>
      <c r="G191" s="98"/>
    </row>
    <row r="192" s="1" customFormat="1" ht="20" customHeight="1" spans="1:7">
      <c r="A192" s="20">
        <v>188</v>
      </c>
      <c r="B192" s="19" t="s">
        <v>1900</v>
      </c>
      <c r="C192" s="19" t="s">
        <v>2843</v>
      </c>
      <c r="D192" s="57">
        <v>4.72</v>
      </c>
      <c r="E192" s="98">
        <v>75</v>
      </c>
      <c r="F192" s="99">
        <f t="shared" si="2"/>
        <v>354</v>
      </c>
      <c r="G192" s="98"/>
    </row>
    <row r="193" s="1" customFormat="1" ht="20" customHeight="1" spans="1:7">
      <c r="A193" s="20">
        <v>189</v>
      </c>
      <c r="B193" s="19" t="s">
        <v>1552</v>
      </c>
      <c r="C193" s="19" t="s">
        <v>2843</v>
      </c>
      <c r="D193" s="57">
        <v>5.86</v>
      </c>
      <c r="E193" s="98">
        <v>75</v>
      </c>
      <c r="F193" s="99">
        <f t="shared" si="2"/>
        <v>439.5</v>
      </c>
      <c r="G193" s="98"/>
    </row>
    <row r="194" s="1" customFormat="1" ht="20" customHeight="1" spans="1:7">
      <c r="A194" s="20">
        <v>190</v>
      </c>
      <c r="B194" s="19" t="s">
        <v>2875</v>
      </c>
      <c r="C194" s="19" t="s">
        <v>2843</v>
      </c>
      <c r="D194" s="57">
        <v>3.56</v>
      </c>
      <c r="E194" s="98">
        <v>75</v>
      </c>
      <c r="F194" s="99">
        <f t="shared" si="2"/>
        <v>267</v>
      </c>
      <c r="G194" s="98"/>
    </row>
    <row r="195" s="1" customFormat="1" ht="20" customHeight="1" spans="1:7">
      <c r="A195" s="20">
        <v>191</v>
      </c>
      <c r="B195" s="19" t="s">
        <v>2876</v>
      </c>
      <c r="C195" s="19" t="s">
        <v>2843</v>
      </c>
      <c r="D195" s="57">
        <v>6.33</v>
      </c>
      <c r="E195" s="98">
        <v>75</v>
      </c>
      <c r="F195" s="99">
        <f t="shared" si="2"/>
        <v>474.75</v>
      </c>
      <c r="G195" s="98"/>
    </row>
    <row r="196" s="1" customFormat="1" ht="20" customHeight="1" spans="1:7">
      <c r="A196" s="20">
        <v>192</v>
      </c>
      <c r="B196" s="19" t="s">
        <v>2877</v>
      </c>
      <c r="C196" s="19" t="s">
        <v>2843</v>
      </c>
      <c r="D196" s="57">
        <v>4.04</v>
      </c>
      <c r="E196" s="98">
        <v>75</v>
      </c>
      <c r="F196" s="99">
        <f t="shared" si="2"/>
        <v>303</v>
      </c>
      <c r="G196" s="98"/>
    </row>
    <row r="197" s="1" customFormat="1" ht="20" customHeight="1" spans="1:7">
      <c r="A197" s="20">
        <v>193</v>
      </c>
      <c r="B197" s="19" t="s">
        <v>309</v>
      </c>
      <c r="C197" s="19" t="s">
        <v>2843</v>
      </c>
      <c r="D197" s="57">
        <v>6.53</v>
      </c>
      <c r="E197" s="98">
        <v>75</v>
      </c>
      <c r="F197" s="99">
        <f t="shared" ref="F197:F260" si="3">D197*E197</f>
        <v>489.75</v>
      </c>
      <c r="G197" s="98"/>
    </row>
    <row r="198" s="1" customFormat="1" ht="20" customHeight="1" spans="1:7">
      <c r="A198" s="20">
        <v>194</v>
      </c>
      <c r="B198" s="19" t="s">
        <v>2878</v>
      </c>
      <c r="C198" s="19" t="s">
        <v>2843</v>
      </c>
      <c r="D198" s="57">
        <v>7.57</v>
      </c>
      <c r="E198" s="98">
        <v>75</v>
      </c>
      <c r="F198" s="99">
        <f t="shared" si="3"/>
        <v>567.75</v>
      </c>
      <c r="G198" s="98"/>
    </row>
    <row r="199" s="1" customFormat="1" ht="20" customHeight="1" spans="1:7">
      <c r="A199" s="20">
        <v>195</v>
      </c>
      <c r="B199" s="19" t="s">
        <v>2809</v>
      </c>
      <c r="C199" s="19" t="s">
        <v>2843</v>
      </c>
      <c r="D199" s="57">
        <v>7.13</v>
      </c>
      <c r="E199" s="98">
        <v>75</v>
      </c>
      <c r="F199" s="99">
        <f t="shared" si="3"/>
        <v>534.75</v>
      </c>
      <c r="G199" s="98"/>
    </row>
    <row r="200" s="1" customFormat="1" ht="20" customHeight="1" spans="1:7">
      <c r="A200" s="20">
        <v>196</v>
      </c>
      <c r="B200" s="19" t="s">
        <v>2879</v>
      </c>
      <c r="C200" s="19" t="s">
        <v>2843</v>
      </c>
      <c r="D200" s="57">
        <v>3.74</v>
      </c>
      <c r="E200" s="98">
        <v>75</v>
      </c>
      <c r="F200" s="99">
        <f t="shared" si="3"/>
        <v>280.5</v>
      </c>
      <c r="G200" s="98"/>
    </row>
    <row r="201" s="1" customFormat="1" ht="20" customHeight="1" spans="1:7">
      <c r="A201" s="20">
        <v>197</v>
      </c>
      <c r="B201" s="19" t="s">
        <v>2880</v>
      </c>
      <c r="C201" s="19" t="s">
        <v>2843</v>
      </c>
      <c r="D201" s="57">
        <v>9.95</v>
      </c>
      <c r="E201" s="98">
        <v>75</v>
      </c>
      <c r="F201" s="99">
        <f t="shared" si="3"/>
        <v>746.25</v>
      </c>
      <c r="G201" s="98"/>
    </row>
    <row r="202" s="1" customFormat="1" ht="20" customHeight="1" spans="1:7">
      <c r="A202" s="20">
        <v>198</v>
      </c>
      <c r="B202" s="19" t="s">
        <v>2881</v>
      </c>
      <c r="C202" s="19" t="s">
        <v>2843</v>
      </c>
      <c r="D202" s="57">
        <v>2.5</v>
      </c>
      <c r="E202" s="98">
        <v>75</v>
      </c>
      <c r="F202" s="99">
        <f t="shared" si="3"/>
        <v>187.5</v>
      </c>
      <c r="G202" s="98"/>
    </row>
    <row r="203" s="1" customFormat="1" ht="20" customHeight="1" spans="1:7">
      <c r="A203" s="20">
        <v>199</v>
      </c>
      <c r="B203" s="19" t="s">
        <v>2882</v>
      </c>
      <c r="C203" s="19" t="s">
        <v>2843</v>
      </c>
      <c r="D203" s="57">
        <v>3.1</v>
      </c>
      <c r="E203" s="98">
        <v>75</v>
      </c>
      <c r="F203" s="99">
        <f t="shared" si="3"/>
        <v>232.5</v>
      </c>
      <c r="G203" s="98"/>
    </row>
    <row r="204" s="1" customFormat="1" ht="20" customHeight="1" spans="1:7">
      <c r="A204" s="20">
        <v>200</v>
      </c>
      <c r="B204" s="19" t="s">
        <v>2883</v>
      </c>
      <c r="C204" s="19" t="s">
        <v>2843</v>
      </c>
      <c r="D204" s="57">
        <v>2.58</v>
      </c>
      <c r="E204" s="98">
        <v>75</v>
      </c>
      <c r="F204" s="99">
        <f t="shared" si="3"/>
        <v>193.5</v>
      </c>
      <c r="G204" s="98"/>
    </row>
    <row r="205" s="1" customFormat="1" ht="20" customHeight="1" spans="1:7">
      <c r="A205" s="20">
        <v>201</v>
      </c>
      <c r="B205" s="19" t="s">
        <v>2884</v>
      </c>
      <c r="C205" s="19" t="s">
        <v>2843</v>
      </c>
      <c r="D205" s="57">
        <v>3.96</v>
      </c>
      <c r="E205" s="98">
        <v>75</v>
      </c>
      <c r="F205" s="99">
        <f t="shared" si="3"/>
        <v>297</v>
      </c>
      <c r="G205" s="98"/>
    </row>
    <row r="206" s="1" customFormat="1" ht="20" customHeight="1" spans="1:7">
      <c r="A206" s="20">
        <v>202</v>
      </c>
      <c r="B206" s="19" t="s">
        <v>2885</v>
      </c>
      <c r="C206" s="19" t="s">
        <v>2843</v>
      </c>
      <c r="D206" s="57">
        <v>12.3</v>
      </c>
      <c r="E206" s="98">
        <v>75</v>
      </c>
      <c r="F206" s="99">
        <f t="shared" si="3"/>
        <v>922.5</v>
      </c>
      <c r="G206" s="98"/>
    </row>
    <row r="207" s="1" customFormat="1" ht="20" customHeight="1" spans="1:7">
      <c r="A207" s="20">
        <v>203</v>
      </c>
      <c r="B207" s="19" t="s">
        <v>2809</v>
      </c>
      <c r="C207" s="19" t="s">
        <v>2843</v>
      </c>
      <c r="D207" s="57">
        <v>4.3</v>
      </c>
      <c r="E207" s="98">
        <v>75</v>
      </c>
      <c r="F207" s="99">
        <f t="shared" si="3"/>
        <v>322.5</v>
      </c>
      <c r="G207" s="98"/>
    </row>
    <row r="208" s="1" customFormat="1" ht="20" customHeight="1" spans="1:7">
      <c r="A208" s="20">
        <v>204</v>
      </c>
      <c r="B208" s="19" t="s">
        <v>2886</v>
      </c>
      <c r="C208" s="19" t="s">
        <v>2843</v>
      </c>
      <c r="D208" s="57">
        <v>6.75</v>
      </c>
      <c r="E208" s="98">
        <v>75</v>
      </c>
      <c r="F208" s="99">
        <f t="shared" si="3"/>
        <v>506.25</v>
      </c>
      <c r="G208" s="98"/>
    </row>
    <row r="209" s="1" customFormat="1" ht="20" customHeight="1" spans="1:7">
      <c r="A209" s="20">
        <v>205</v>
      </c>
      <c r="B209" s="19" t="s">
        <v>2887</v>
      </c>
      <c r="C209" s="19" t="s">
        <v>2843</v>
      </c>
      <c r="D209" s="57">
        <v>7.98</v>
      </c>
      <c r="E209" s="98">
        <v>75</v>
      </c>
      <c r="F209" s="99">
        <f t="shared" si="3"/>
        <v>598.5</v>
      </c>
      <c r="G209" s="98"/>
    </row>
    <row r="210" s="1" customFormat="1" ht="20" customHeight="1" spans="1:7">
      <c r="A210" s="20">
        <v>206</v>
      </c>
      <c r="B210" s="19" t="s">
        <v>2888</v>
      </c>
      <c r="C210" s="19" t="s">
        <v>2843</v>
      </c>
      <c r="D210" s="57">
        <v>4.99</v>
      </c>
      <c r="E210" s="98">
        <v>75</v>
      </c>
      <c r="F210" s="99">
        <f t="shared" si="3"/>
        <v>374.25</v>
      </c>
      <c r="G210" s="98"/>
    </row>
    <row r="211" s="1" customFormat="1" ht="20" customHeight="1" spans="1:7">
      <c r="A211" s="20">
        <v>207</v>
      </c>
      <c r="B211" s="19" t="s">
        <v>1878</v>
      </c>
      <c r="C211" s="19" t="s">
        <v>2843</v>
      </c>
      <c r="D211" s="57">
        <v>5.13</v>
      </c>
      <c r="E211" s="98">
        <v>75</v>
      </c>
      <c r="F211" s="99">
        <f t="shared" si="3"/>
        <v>384.75</v>
      </c>
      <c r="G211" s="98"/>
    </row>
    <row r="212" s="1" customFormat="1" ht="20" customHeight="1" spans="1:7">
      <c r="A212" s="20">
        <v>208</v>
      </c>
      <c r="B212" s="19" t="s">
        <v>2889</v>
      </c>
      <c r="C212" s="19" t="s">
        <v>2843</v>
      </c>
      <c r="D212" s="57">
        <v>5.82</v>
      </c>
      <c r="E212" s="98">
        <v>75</v>
      </c>
      <c r="F212" s="99">
        <f t="shared" si="3"/>
        <v>436.5</v>
      </c>
      <c r="G212" s="98"/>
    </row>
    <row r="213" s="1" customFormat="1" ht="20" customHeight="1" spans="1:7">
      <c r="A213" s="20">
        <v>209</v>
      </c>
      <c r="B213" s="19" t="s">
        <v>2890</v>
      </c>
      <c r="C213" s="19" t="s">
        <v>2843</v>
      </c>
      <c r="D213" s="57">
        <v>2.15</v>
      </c>
      <c r="E213" s="98">
        <v>75</v>
      </c>
      <c r="F213" s="99">
        <f t="shared" si="3"/>
        <v>161.25</v>
      </c>
      <c r="G213" s="98"/>
    </row>
    <row r="214" s="1" customFormat="1" ht="20" customHeight="1" spans="1:7">
      <c r="A214" s="20">
        <v>210</v>
      </c>
      <c r="B214" s="19" t="s">
        <v>2891</v>
      </c>
      <c r="C214" s="19" t="s">
        <v>2843</v>
      </c>
      <c r="D214" s="57">
        <v>0.84</v>
      </c>
      <c r="E214" s="98">
        <v>75</v>
      </c>
      <c r="F214" s="99">
        <f t="shared" si="3"/>
        <v>63</v>
      </c>
      <c r="G214" s="98"/>
    </row>
    <row r="215" s="1" customFormat="1" ht="20" customHeight="1" spans="1:7">
      <c r="A215" s="20">
        <v>211</v>
      </c>
      <c r="B215" s="19" t="s">
        <v>2892</v>
      </c>
      <c r="C215" s="19" t="s">
        <v>2843</v>
      </c>
      <c r="D215" s="57">
        <v>9.74</v>
      </c>
      <c r="E215" s="98">
        <v>75</v>
      </c>
      <c r="F215" s="99">
        <f t="shared" si="3"/>
        <v>730.5</v>
      </c>
      <c r="G215" s="98"/>
    </row>
    <row r="216" s="1" customFormat="1" ht="20" customHeight="1" spans="1:7">
      <c r="A216" s="20">
        <v>212</v>
      </c>
      <c r="B216" s="19" t="s">
        <v>2893</v>
      </c>
      <c r="C216" s="19" t="s">
        <v>2843</v>
      </c>
      <c r="D216" s="57">
        <v>4.79</v>
      </c>
      <c r="E216" s="98">
        <v>75</v>
      </c>
      <c r="F216" s="99">
        <f t="shared" si="3"/>
        <v>359.25</v>
      </c>
      <c r="G216" s="98"/>
    </row>
    <row r="217" s="1" customFormat="1" ht="20" customHeight="1" spans="1:7">
      <c r="A217" s="20">
        <v>213</v>
      </c>
      <c r="B217" s="19" t="s">
        <v>2894</v>
      </c>
      <c r="C217" s="19" t="s">
        <v>2843</v>
      </c>
      <c r="D217" s="57">
        <v>2.29</v>
      </c>
      <c r="E217" s="98">
        <v>75</v>
      </c>
      <c r="F217" s="99">
        <f t="shared" si="3"/>
        <v>171.75</v>
      </c>
      <c r="G217" s="98"/>
    </row>
    <row r="218" s="1" customFormat="1" ht="20" customHeight="1" spans="1:7">
      <c r="A218" s="20">
        <v>214</v>
      </c>
      <c r="B218" s="19" t="s">
        <v>2895</v>
      </c>
      <c r="C218" s="19" t="s">
        <v>2843</v>
      </c>
      <c r="D218" s="57">
        <v>11.17</v>
      </c>
      <c r="E218" s="98">
        <v>75</v>
      </c>
      <c r="F218" s="99">
        <f t="shared" si="3"/>
        <v>837.75</v>
      </c>
      <c r="G218" s="98"/>
    </row>
    <row r="219" s="1" customFormat="1" ht="20" customHeight="1" spans="1:7">
      <c r="A219" s="20">
        <v>215</v>
      </c>
      <c r="B219" s="19" t="s">
        <v>2896</v>
      </c>
      <c r="C219" s="19" t="s">
        <v>2843</v>
      </c>
      <c r="D219" s="57">
        <v>1.7</v>
      </c>
      <c r="E219" s="98">
        <v>75</v>
      </c>
      <c r="F219" s="99">
        <f t="shared" si="3"/>
        <v>127.5</v>
      </c>
      <c r="G219" s="98"/>
    </row>
    <row r="220" s="1" customFormat="1" ht="20" customHeight="1" spans="1:7">
      <c r="A220" s="20">
        <v>216</v>
      </c>
      <c r="B220" s="19" t="s">
        <v>2897</v>
      </c>
      <c r="C220" s="19" t="s">
        <v>2843</v>
      </c>
      <c r="D220" s="57">
        <v>10.96</v>
      </c>
      <c r="E220" s="98">
        <v>75</v>
      </c>
      <c r="F220" s="99">
        <f t="shared" si="3"/>
        <v>822</v>
      </c>
      <c r="G220" s="98"/>
    </row>
    <row r="221" s="1" customFormat="1" ht="20" customHeight="1" spans="1:7">
      <c r="A221" s="20">
        <v>217</v>
      </c>
      <c r="B221" s="19" t="s">
        <v>2898</v>
      </c>
      <c r="C221" s="19" t="s">
        <v>2843</v>
      </c>
      <c r="D221" s="57">
        <v>3.81</v>
      </c>
      <c r="E221" s="98">
        <v>75</v>
      </c>
      <c r="F221" s="99">
        <f t="shared" si="3"/>
        <v>285.75</v>
      </c>
      <c r="G221" s="98"/>
    </row>
    <row r="222" s="1" customFormat="1" ht="20" customHeight="1" spans="1:7">
      <c r="A222" s="20">
        <v>218</v>
      </c>
      <c r="B222" s="19" t="s">
        <v>2899</v>
      </c>
      <c r="C222" s="19" t="s">
        <v>2843</v>
      </c>
      <c r="D222" s="57">
        <v>5.5</v>
      </c>
      <c r="E222" s="98">
        <v>75</v>
      </c>
      <c r="F222" s="99">
        <f t="shared" si="3"/>
        <v>412.5</v>
      </c>
      <c r="G222" s="98"/>
    </row>
    <row r="223" s="1" customFormat="1" ht="20" customHeight="1" spans="1:7">
      <c r="A223" s="20">
        <v>219</v>
      </c>
      <c r="B223" s="19" t="s">
        <v>2900</v>
      </c>
      <c r="C223" s="19" t="s">
        <v>2843</v>
      </c>
      <c r="D223" s="57">
        <v>1.77</v>
      </c>
      <c r="E223" s="98">
        <v>75</v>
      </c>
      <c r="F223" s="99">
        <f t="shared" si="3"/>
        <v>132.75</v>
      </c>
      <c r="G223" s="98"/>
    </row>
    <row r="224" s="1" customFormat="1" ht="20" customHeight="1" spans="1:7">
      <c r="A224" s="20">
        <v>220</v>
      </c>
      <c r="B224" s="19" t="s">
        <v>2901</v>
      </c>
      <c r="C224" s="19" t="s">
        <v>2843</v>
      </c>
      <c r="D224" s="57">
        <v>1.56</v>
      </c>
      <c r="E224" s="98">
        <v>75</v>
      </c>
      <c r="F224" s="99">
        <f t="shared" si="3"/>
        <v>117</v>
      </c>
      <c r="G224" s="98"/>
    </row>
    <row r="225" s="1" customFormat="1" ht="20" customHeight="1" spans="1:7">
      <c r="A225" s="20">
        <v>221</v>
      </c>
      <c r="B225" s="19" t="s">
        <v>2902</v>
      </c>
      <c r="C225" s="19" t="s">
        <v>2843</v>
      </c>
      <c r="D225" s="57">
        <v>7.14</v>
      </c>
      <c r="E225" s="98">
        <v>75</v>
      </c>
      <c r="F225" s="99">
        <f t="shared" si="3"/>
        <v>535.5</v>
      </c>
      <c r="G225" s="98"/>
    </row>
    <row r="226" s="1" customFormat="1" ht="20" customHeight="1" spans="1:7">
      <c r="A226" s="20">
        <v>222</v>
      </c>
      <c r="B226" s="19" t="s">
        <v>2903</v>
      </c>
      <c r="C226" s="19" t="s">
        <v>2843</v>
      </c>
      <c r="D226" s="57">
        <v>7.45</v>
      </c>
      <c r="E226" s="98">
        <v>75</v>
      </c>
      <c r="F226" s="99">
        <f t="shared" si="3"/>
        <v>558.75</v>
      </c>
      <c r="G226" s="98"/>
    </row>
    <row r="227" s="1" customFormat="1" ht="20" customHeight="1" spans="1:7">
      <c r="A227" s="20">
        <v>223</v>
      </c>
      <c r="B227" s="19" t="s">
        <v>2904</v>
      </c>
      <c r="C227" s="19" t="s">
        <v>2843</v>
      </c>
      <c r="D227" s="57">
        <v>8.4</v>
      </c>
      <c r="E227" s="98">
        <v>75</v>
      </c>
      <c r="F227" s="99">
        <f t="shared" si="3"/>
        <v>630</v>
      </c>
      <c r="G227" s="98"/>
    </row>
    <row r="228" s="1" customFormat="1" ht="20" customHeight="1" spans="1:7">
      <c r="A228" s="20">
        <v>224</v>
      </c>
      <c r="B228" s="19" t="s">
        <v>2654</v>
      </c>
      <c r="C228" s="19" t="s">
        <v>2843</v>
      </c>
      <c r="D228" s="57">
        <v>7.55</v>
      </c>
      <c r="E228" s="98">
        <v>75</v>
      </c>
      <c r="F228" s="99">
        <f t="shared" si="3"/>
        <v>566.25</v>
      </c>
      <c r="G228" s="98"/>
    </row>
    <row r="229" s="1" customFormat="1" ht="20" customHeight="1" spans="1:7">
      <c r="A229" s="20">
        <v>225</v>
      </c>
      <c r="B229" s="19" t="s">
        <v>2905</v>
      </c>
      <c r="C229" s="19" t="s">
        <v>2843</v>
      </c>
      <c r="D229" s="57">
        <v>14.65</v>
      </c>
      <c r="E229" s="98">
        <v>75</v>
      </c>
      <c r="F229" s="99">
        <f t="shared" si="3"/>
        <v>1098.75</v>
      </c>
      <c r="G229" s="98"/>
    </row>
    <row r="230" s="1" customFormat="1" ht="20" customHeight="1" spans="1:7">
      <c r="A230" s="20">
        <v>226</v>
      </c>
      <c r="B230" s="19" t="s">
        <v>2906</v>
      </c>
      <c r="C230" s="19" t="s">
        <v>2843</v>
      </c>
      <c r="D230" s="57">
        <v>5.77</v>
      </c>
      <c r="E230" s="98">
        <v>75</v>
      </c>
      <c r="F230" s="99">
        <f t="shared" si="3"/>
        <v>432.75</v>
      </c>
      <c r="G230" s="98"/>
    </row>
    <row r="231" s="1" customFormat="1" ht="20" customHeight="1" spans="1:7">
      <c r="A231" s="20">
        <v>227</v>
      </c>
      <c r="B231" s="19" t="s">
        <v>2907</v>
      </c>
      <c r="C231" s="19" t="s">
        <v>2843</v>
      </c>
      <c r="D231" s="57">
        <v>13</v>
      </c>
      <c r="E231" s="98">
        <v>75</v>
      </c>
      <c r="F231" s="99">
        <f t="shared" si="3"/>
        <v>975</v>
      </c>
      <c r="G231" s="98"/>
    </row>
    <row r="232" s="1" customFormat="1" ht="20" customHeight="1" spans="1:7">
      <c r="A232" s="20">
        <v>228</v>
      </c>
      <c r="B232" s="19" t="s">
        <v>2908</v>
      </c>
      <c r="C232" s="19" t="s">
        <v>2843</v>
      </c>
      <c r="D232" s="57">
        <v>25.93</v>
      </c>
      <c r="E232" s="98">
        <v>75</v>
      </c>
      <c r="F232" s="99">
        <f t="shared" si="3"/>
        <v>1944.75</v>
      </c>
      <c r="G232" s="98"/>
    </row>
    <row r="233" s="1" customFormat="1" ht="20" customHeight="1" spans="1:7">
      <c r="A233" s="20">
        <v>229</v>
      </c>
      <c r="B233" s="19" t="s">
        <v>2909</v>
      </c>
      <c r="C233" s="19" t="s">
        <v>2843</v>
      </c>
      <c r="D233" s="57">
        <v>6.44</v>
      </c>
      <c r="E233" s="98">
        <v>75</v>
      </c>
      <c r="F233" s="99">
        <f t="shared" si="3"/>
        <v>483</v>
      </c>
      <c r="G233" s="98"/>
    </row>
    <row r="234" s="1" customFormat="1" ht="20" customHeight="1" spans="1:7">
      <c r="A234" s="20">
        <v>230</v>
      </c>
      <c r="B234" s="19" t="s">
        <v>2910</v>
      </c>
      <c r="C234" s="19" t="s">
        <v>2843</v>
      </c>
      <c r="D234" s="57">
        <v>1.82</v>
      </c>
      <c r="E234" s="98">
        <v>75</v>
      </c>
      <c r="F234" s="99">
        <f t="shared" si="3"/>
        <v>136.5</v>
      </c>
      <c r="G234" s="98"/>
    </row>
    <row r="235" s="1" customFormat="1" ht="20" customHeight="1" spans="1:7">
      <c r="A235" s="20">
        <v>231</v>
      </c>
      <c r="B235" s="19" t="s">
        <v>2911</v>
      </c>
      <c r="C235" s="19" t="s">
        <v>2843</v>
      </c>
      <c r="D235" s="57">
        <v>1.82</v>
      </c>
      <c r="E235" s="98">
        <v>75</v>
      </c>
      <c r="F235" s="99">
        <f t="shared" si="3"/>
        <v>136.5</v>
      </c>
      <c r="G235" s="98"/>
    </row>
    <row r="236" s="1" customFormat="1" ht="20" customHeight="1" spans="1:7">
      <c r="A236" s="20">
        <v>232</v>
      </c>
      <c r="B236" s="19" t="s">
        <v>2912</v>
      </c>
      <c r="C236" s="19" t="s">
        <v>2843</v>
      </c>
      <c r="D236" s="57">
        <v>10.2</v>
      </c>
      <c r="E236" s="98">
        <v>75</v>
      </c>
      <c r="F236" s="99">
        <f t="shared" si="3"/>
        <v>765</v>
      </c>
      <c r="G236" s="98"/>
    </row>
    <row r="237" s="1" customFormat="1" ht="20" customHeight="1" spans="1:7">
      <c r="A237" s="20">
        <v>233</v>
      </c>
      <c r="B237" s="19" t="s">
        <v>2913</v>
      </c>
      <c r="C237" s="19" t="s">
        <v>2843</v>
      </c>
      <c r="D237" s="57">
        <v>6.98</v>
      </c>
      <c r="E237" s="98">
        <v>75</v>
      </c>
      <c r="F237" s="99">
        <f t="shared" si="3"/>
        <v>523.5</v>
      </c>
      <c r="G237" s="98"/>
    </row>
    <row r="238" s="1" customFormat="1" ht="20" customHeight="1" spans="1:7">
      <c r="A238" s="20">
        <v>234</v>
      </c>
      <c r="B238" s="19" t="s">
        <v>2914</v>
      </c>
      <c r="C238" s="19" t="s">
        <v>2843</v>
      </c>
      <c r="D238" s="57">
        <v>3.66</v>
      </c>
      <c r="E238" s="98">
        <v>75</v>
      </c>
      <c r="F238" s="99">
        <f t="shared" si="3"/>
        <v>274.5</v>
      </c>
      <c r="G238" s="98"/>
    </row>
    <row r="239" s="1" customFormat="1" ht="20" customHeight="1" spans="1:7">
      <c r="A239" s="20">
        <v>235</v>
      </c>
      <c r="B239" s="19" t="s">
        <v>2915</v>
      </c>
      <c r="C239" s="19" t="s">
        <v>2843</v>
      </c>
      <c r="D239" s="57">
        <v>4.76</v>
      </c>
      <c r="E239" s="98">
        <v>75</v>
      </c>
      <c r="F239" s="99">
        <f t="shared" si="3"/>
        <v>357</v>
      </c>
      <c r="G239" s="98"/>
    </row>
    <row r="240" s="1" customFormat="1" ht="20" customHeight="1" spans="1:7">
      <c r="A240" s="20">
        <v>236</v>
      </c>
      <c r="B240" s="19" t="s">
        <v>2916</v>
      </c>
      <c r="C240" s="19" t="s">
        <v>2917</v>
      </c>
      <c r="D240" s="57">
        <v>17.56</v>
      </c>
      <c r="E240" s="98">
        <v>75</v>
      </c>
      <c r="F240" s="99">
        <f t="shared" si="3"/>
        <v>1317</v>
      </c>
      <c r="G240" s="98"/>
    </row>
    <row r="241" s="1" customFormat="1" ht="20" customHeight="1" spans="1:7">
      <c r="A241" s="20">
        <v>237</v>
      </c>
      <c r="B241" s="19" t="s">
        <v>2918</v>
      </c>
      <c r="C241" s="19" t="s">
        <v>2917</v>
      </c>
      <c r="D241" s="57">
        <v>10.76</v>
      </c>
      <c r="E241" s="98">
        <v>75</v>
      </c>
      <c r="F241" s="99">
        <f t="shared" si="3"/>
        <v>807</v>
      </c>
      <c r="G241" s="98"/>
    </row>
    <row r="242" s="1" customFormat="1" ht="20" customHeight="1" spans="1:7">
      <c r="A242" s="20">
        <v>238</v>
      </c>
      <c r="B242" s="19" t="s">
        <v>2919</v>
      </c>
      <c r="C242" s="19" t="s">
        <v>2917</v>
      </c>
      <c r="D242" s="57">
        <v>12.36</v>
      </c>
      <c r="E242" s="98">
        <v>75</v>
      </c>
      <c r="F242" s="99">
        <f t="shared" si="3"/>
        <v>927</v>
      </c>
      <c r="G242" s="98"/>
    </row>
    <row r="243" s="1" customFormat="1" ht="20" customHeight="1" spans="1:7">
      <c r="A243" s="20">
        <v>239</v>
      </c>
      <c r="B243" s="19" t="s">
        <v>2920</v>
      </c>
      <c r="C243" s="19" t="s">
        <v>2917</v>
      </c>
      <c r="D243" s="57">
        <v>13.45</v>
      </c>
      <c r="E243" s="98">
        <v>75</v>
      </c>
      <c r="F243" s="99">
        <f t="shared" si="3"/>
        <v>1008.75</v>
      </c>
      <c r="G243" s="98"/>
    </row>
    <row r="244" s="1" customFormat="1" ht="20" customHeight="1" spans="1:7">
      <c r="A244" s="20">
        <v>240</v>
      </c>
      <c r="B244" s="19" t="s">
        <v>2921</v>
      </c>
      <c r="C244" s="19" t="s">
        <v>2917</v>
      </c>
      <c r="D244" s="57">
        <v>9.13</v>
      </c>
      <c r="E244" s="98">
        <v>75</v>
      </c>
      <c r="F244" s="99">
        <f t="shared" si="3"/>
        <v>684.75</v>
      </c>
      <c r="G244" s="98"/>
    </row>
    <row r="245" s="1" customFormat="1" ht="20" customHeight="1" spans="1:7">
      <c r="A245" s="20">
        <v>241</v>
      </c>
      <c r="B245" s="19" t="s">
        <v>2922</v>
      </c>
      <c r="C245" s="19" t="s">
        <v>2917</v>
      </c>
      <c r="D245" s="57">
        <v>8.38</v>
      </c>
      <c r="E245" s="98">
        <v>75</v>
      </c>
      <c r="F245" s="99">
        <f t="shared" si="3"/>
        <v>628.5</v>
      </c>
      <c r="G245" s="98"/>
    </row>
    <row r="246" s="1" customFormat="1" ht="20" customHeight="1" spans="1:7">
      <c r="A246" s="20">
        <v>242</v>
      </c>
      <c r="B246" s="19" t="s">
        <v>2923</v>
      </c>
      <c r="C246" s="19" t="s">
        <v>2917</v>
      </c>
      <c r="D246" s="57">
        <v>4.28</v>
      </c>
      <c r="E246" s="98">
        <v>75</v>
      </c>
      <c r="F246" s="99">
        <f t="shared" si="3"/>
        <v>321</v>
      </c>
      <c r="G246" s="98"/>
    </row>
    <row r="247" s="1" customFormat="1" ht="20" customHeight="1" spans="1:7">
      <c r="A247" s="20">
        <v>243</v>
      </c>
      <c r="B247" s="19" t="s">
        <v>2924</v>
      </c>
      <c r="C247" s="19" t="s">
        <v>2917</v>
      </c>
      <c r="D247" s="57">
        <v>10.85</v>
      </c>
      <c r="E247" s="98">
        <v>75</v>
      </c>
      <c r="F247" s="99">
        <f t="shared" si="3"/>
        <v>813.75</v>
      </c>
      <c r="G247" s="98"/>
    </row>
    <row r="248" s="1" customFormat="1" ht="20" customHeight="1" spans="1:7">
      <c r="A248" s="20">
        <v>244</v>
      </c>
      <c r="B248" s="19" t="s">
        <v>2925</v>
      </c>
      <c r="C248" s="19" t="s">
        <v>2917</v>
      </c>
      <c r="D248" s="57">
        <v>5.57</v>
      </c>
      <c r="E248" s="98">
        <v>75</v>
      </c>
      <c r="F248" s="99">
        <f t="shared" si="3"/>
        <v>417.75</v>
      </c>
      <c r="G248" s="98"/>
    </row>
    <row r="249" s="1" customFormat="1" ht="20" customHeight="1" spans="1:7">
      <c r="A249" s="20">
        <v>245</v>
      </c>
      <c r="B249" s="19" t="s">
        <v>2926</v>
      </c>
      <c r="C249" s="19" t="s">
        <v>2917</v>
      </c>
      <c r="D249" s="57">
        <v>12.84</v>
      </c>
      <c r="E249" s="98">
        <v>75</v>
      </c>
      <c r="F249" s="99">
        <f t="shared" si="3"/>
        <v>963</v>
      </c>
      <c r="G249" s="98"/>
    </row>
    <row r="250" s="1" customFormat="1" ht="20" customHeight="1" spans="1:7">
      <c r="A250" s="20">
        <v>246</v>
      </c>
      <c r="B250" s="19" t="s">
        <v>2927</v>
      </c>
      <c r="C250" s="19" t="s">
        <v>2917</v>
      </c>
      <c r="D250" s="57">
        <v>18.53</v>
      </c>
      <c r="E250" s="98">
        <v>75</v>
      </c>
      <c r="F250" s="99">
        <f t="shared" si="3"/>
        <v>1389.75</v>
      </c>
      <c r="G250" s="98"/>
    </row>
    <row r="251" s="1" customFormat="1" ht="20" customHeight="1" spans="1:7">
      <c r="A251" s="20">
        <v>247</v>
      </c>
      <c r="B251" s="19" t="s">
        <v>2928</v>
      </c>
      <c r="C251" s="19" t="s">
        <v>2917</v>
      </c>
      <c r="D251" s="57">
        <v>14.44</v>
      </c>
      <c r="E251" s="98">
        <v>75</v>
      </c>
      <c r="F251" s="99">
        <f t="shared" si="3"/>
        <v>1083</v>
      </c>
      <c r="G251" s="98"/>
    </row>
    <row r="252" s="1" customFormat="1" ht="20" customHeight="1" spans="1:7">
      <c r="A252" s="20">
        <v>248</v>
      </c>
      <c r="B252" s="19" t="s">
        <v>2929</v>
      </c>
      <c r="C252" s="19" t="s">
        <v>2917</v>
      </c>
      <c r="D252" s="57">
        <v>4.02</v>
      </c>
      <c r="E252" s="98">
        <v>75</v>
      </c>
      <c r="F252" s="99">
        <f t="shared" si="3"/>
        <v>301.5</v>
      </c>
      <c r="G252" s="98"/>
    </row>
    <row r="253" s="1" customFormat="1" ht="20" customHeight="1" spans="1:7">
      <c r="A253" s="20">
        <v>249</v>
      </c>
      <c r="B253" s="19" t="s">
        <v>2930</v>
      </c>
      <c r="C253" s="19" t="s">
        <v>2917</v>
      </c>
      <c r="D253" s="57">
        <v>5.44</v>
      </c>
      <c r="E253" s="98">
        <v>75</v>
      </c>
      <c r="F253" s="99">
        <f t="shared" si="3"/>
        <v>408</v>
      </c>
      <c r="G253" s="98"/>
    </row>
    <row r="254" s="1" customFormat="1" ht="20" customHeight="1" spans="1:7">
      <c r="A254" s="20">
        <v>250</v>
      </c>
      <c r="B254" s="19" t="s">
        <v>2931</v>
      </c>
      <c r="C254" s="19" t="s">
        <v>2917</v>
      </c>
      <c r="D254" s="57">
        <v>11.33</v>
      </c>
      <c r="E254" s="98">
        <v>75</v>
      </c>
      <c r="F254" s="99">
        <f t="shared" si="3"/>
        <v>849.75</v>
      </c>
      <c r="G254" s="98"/>
    </row>
    <row r="255" s="1" customFormat="1" ht="20" customHeight="1" spans="1:7">
      <c r="A255" s="20">
        <v>251</v>
      </c>
      <c r="B255" s="19" t="s">
        <v>2932</v>
      </c>
      <c r="C255" s="19" t="s">
        <v>2917</v>
      </c>
      <c r="D255" s="57">
        <v>13.22</v>
      </c>
      <c r="E255" s="98">
        <v>75</v>
      </c>
      <c r="F255" s="99">
        <f t="shared" si="3"/>
        <v>991.5</v>
      </c>
      <c r="G255" s="98"/>
    </row>
    <row r="256" s="1" customFormat="1" ht="20" customHeight="1" spans="1:7">
      <c r="A256" s="20">
        <v>252</v>
      </c>
      <c r="B256" s="19" t="s">
        <v>2933</v>
      </c>
      <c r="C256" s="19" t="s">
        <v>2917</v>
      </c>
      <c r="D256" s="57">
        <v>14.98</v>
      </c>
      <c r="E256" s="98">
        <v>75</v>
      </c>
      <c r="F256" s="99">
        <f t="shared" si="3"/>
        <v>1123.5</v>
      </c>
      <c r="G256" s="98"/>
    </row>
    <row r="257" s="1" customFormat="1" ht="20" customHeight="1" spans="1:7">
      <c r="A257" s="20">
        <v>253</v>
      </c>
      <c r="B257" s="19" t="s">
        <v>2934</v>
      </c>
      <c r="C257" s="19" t="s">
        <v>2917</v>
      </c>
      <c r="D257" s="57">
        <v>3.97</v>
      </c>
      <c r="E257" s="98">
        <v>75</v>
      </c>
      <c r="F257" s="99">
        <f t="shared" si="3"/>
        <v>297.75</v>
      </c>
      <c r="G257" s="98"/>
    </row>
    <row r="258" s="1" customFormat="1" ht="20" customHeight="1" spans="1:7">
      <c r="A258" s="20">
        <v>254</v>
      </c>
      <c r="B258" s="19" t="s">
        <v>2935</v>
      </c>
      <c r="C258" s="19" t="s">
        <v>2917</v>
      </c>
      <c r="D258" s="57">
        <v>5.49</v>
      </c>
      <c r="E258" s="98">
        <v>75</v>
      </c>
      <c r="F258" s="99">
        <f t="shared" si="3"/>
        <v>411.75</v>
      </c>
      <c r="G258" s="98"/>
    </row>
    <row r="259" s="1" customFormat="1" ht="20" customHeight="1" spans="1:7">
      <c r="A259" s="20">
        <v>255</v>
      </c>
      <c r="B259" s="19" t="s">
        <v>2936</v>
      </c>
      <c r="C259" s="19" t="s">
        <v>2917</v>
      </c>
      <c r="D259" s="101">
        <v>5.9</v>
      </c>
      <c r="E259" s="98">
        <v>75</v>
      </c>
      <c r="F259" s="99">
        <f t="shared" si="3"/>
        <v>442.5</v>
      </c>
      <c r="G259" s="98"/>
    </row>
    <row r="260" s="1" customFormat="1" ht="20" customHeight="1" spans="1:7">
      <c r="A260" s="20">
        <v>256</v>
      </c>
      <c r="B260" s="19" t="s">
        <v>2937</v>
      </c>
      <c r="C260" s="19" t="s">
        <v>2917</v>
      </c>
      <c r="D260" s="57">
        <v>16.7</v>
      </c>
      <c r="E260" s="98">
        <v>75</v>
      </c>
      <c r="F260" s="99">
        <f t="shared" si="3"/>
        <v>1252.5</v>
      </c>
      <c r="G260" s="98"/>
    </row>
    <row r="261" s="1" customFormat="1" ht="20" customHeight="1" spans="1:7">
      <c r="A261" s="20">
        <v>257</v>
      </c>
      <c r="B261" s="19" t="s">
        <v>2938</v>
      </c>
      <c r="C261" s="19" t="s">
        <v>2917</v>
      </c>
      <c r="D261" s="57">
        <v>3.81</v>
      </c>
      <c r="E261" s="98">
        <v>75</v>
      </c>
      <c r="F261" s="99">
        <f t="shared" ref="F261:F324" si="4">D261*E261</f>
        <v>285.75</v>
      </c>
      <c r="G261" s="98"/>
    </row>
    <row r="262" s="1" customFormat="1" ht="20" customHeight="1" spans="1:7">
      <c r="A262" s="20">
        <v>258</v>
      </c>
      <c r="B262" s="19" t="s">
        <v>2939</v>
      </c>
      <c r="C262" s="19" t="s">
        <v>2917</v>
      </c>
      <c r="D262" s="57">
        <v>12.71</v>
      </c>
      <c r="E262" s="98">
        <v>75</v>
      </c>
      <c r="F262" s="99">
        <f t="shared" si="4"/>
        <v>953.25</v>
      </c>
      <c r="G262" s="98"/>
    </row>
    <row r="263" s="1" customFormat="1" ht="20" customHeight="1" spans="1:7">
      <c r="A263" s="20">
        <v>259</v>
      </c>
      <c r="B263" s="19" t="s">
        <v>2940</v>
      </c>
      <c r="C263" s="19" t="s">
        <v>2917</v>
      </c>
      <c r="D263" s="57">
        <v>7.91</v>
      </c>
      <c r="E263" s="98">
        <v>75</v>
      </c>
      <c r="F263" s="99">
        <f t="shared" si="4"/>
        <v>593.25</v>
      </c>
      <c r="G263" s="98"/>
    </row>
    <row r="264" s="1" customFormat="1" ht="20" customHeight="1" spans="1:7">
      <c r="A264" s="20">
        <v>260</v>
      </c>
      <c r="B264" s="19" t="s">
        <v>2941</v>
      </c>
      <c r="C264" s="19" t="s">
        <v>2917</v>
      </c>
      <c r="D264" s="57">
        <v>11.59</v>
      </c>
      <c r="E264" s="98">
        <v>75</v>
      </c>
      <c r="F264" s="99">
        <f t="shared" si="4"/>
        <v>869.25</v>
      </c>
      <c r="G264" s="98"/>
    </row>
    <row r="265" s="1" customFormat="1" ht="20" customHeight="1" spans="1:7">
      <c r="A265" s="20">
        <v>261</v>
      </c>
      <c r="B265" s="19" t="s">
        <v>2942</v>
      </c>
      <c r="C265" s="19" t="s">
        <v>2917</v>
      </c>
      <c r="D265" s="57">
        <v>6.78</v>
      </c>
      <c r="E265" s="98">
        <v>75</v>
      </c>
      <c r="F265" s="99">
        <f t="shared" si="4"/>
        <v>508.5</v>
      </c>
      <c r="G265" s="98"/>
    </row>
    <row r="266" s="1" customFormat="1" ht="20" customHeight="1" spans="1:7">
      <c r="A266" s="20">
        <v>262</v>
      </c>
      <c r="B266" s="19" t="s">
        <v>2943</v>
      </c>
      <c r="C266" s="19" t="s">
        <v>2917</v>
      </c>
      <c r="D266" s="57">
        <v>6.62</v>
      </c>
      <c r="E266" s="98">
        <v>75</v>
      </c>
      <c r="F266" s="99">
        <f t="shared" si="4"/>
        <v>496.5</v>
      </c>
      <c r="G266" s="98"/>
    </row>
    <row r="267" s="1" customFormat="1" ht="20" customHeight="1" spans="1:7">
      <c r="A267" s="20">
        <v>263</v>
      </c>
      <c r="B267" s="19" t="s">
        <v>2944</v>
      </c>
      <c r="C267" s="19" t="s">
        <v>2917</v>
      </c>
      <c r="D267" s="57">
        <v>6.76</v>
      </c>
      <c r="E267" s="98">
        <v>75</v>
      </c>
      <c r="F267" s="99">
        <f t="shared" si="4"/>
        <v>507</v>
      </c>
      <c r="G267" s="98"/>
    </row>
    <row r="268" s="1" customFormat="1" ht="20" customHeight="1" spans="1:7">
      <c r="A268" s="20">
        <v>264</v>
      </c>
      <c r="B268" s="19" t="s">
        <v>2945</v>
      </c>
      <c r="C268" s="19" t="s">
        <v>2917</v>
      </c>
      <c r="D268" s="57">
        <v>14.24</v>
      </c>
      <c r="E268" s="98">
        <v>75</v>
      </c>
      <c r="F268" s="99">
        <f t="shared" si="4"/>
        <v>1068</v>
      </c>
      <c r="G268" s="98"/>
    </row>
    <row r="269" s="1" customFormat="1" ht="20" customHeight="1" spans="1:7">
      <c r="A269" s="20">
        <v>265</v>
      </c>
      <c r="B269" s="19" t="s">
        <v>2946</v>
      </c>
      <c r="C269" s="19" t="s">
        <v>2917</v>
      </c>
      <c r="D269" s="57">
        <v>1.24</v>
      </c>
      <c r="E269" s="98">
        <v>75</v>
      </c>
      <c r="F269" s="99">
        <f t="shared" si="4"/>
        <v>93</v>
      </c>
      <c r="G269" s="98"/>
    </row>
    <row r="270" s="1" customFormat="1" ht="20" customHeight="1" spans="1:7">
      <c r="A270" s="20">
        <v>266</v>
      </c>
      <c r="B270" s="19" t="s">
        <v>2947</v>
      </c>
      <c r="C270" s="19" t="s">
        <v>2917</v>
      </c>
      <c r="D270" s="57">
        <v>6.36</v>
      </c>
      <c r="E270" s="98">
        <v>75</v>
      </c>
      <c r="F270" s="99">
        <f t="shared" si="4"/>
        <v>477</v>
      </c>
      <c r="G270" s="98"/>
    </row>
    <row r="271" s="1" customFormat="1" ht="20" customHeight="1" spans="1:7">
      <c r="A271" s="20">
        <v>267</v>
      </c>
      <c r="B271" s="19" t="s">
        <v>2948</v>
      </c>
      <c r="C271" s="19" t="s">
        <v>2917</v>
      </c>
      <c r="D271" s="57">
        <v>9.48</v>
      </c>
      <c r="E271" s="98">
        <v>75</v>
      </c>
      <c r="F271" s="99">
        <f t="shared" si="4"/>
        <v>711</v>
      </c>
      <c r="G271" s="98"/>
    </row>
    <row r="272" s="1" customFormat="1" ht="20" customHeight="1" spans="1:7">
      <c r="A272" s="20">
        <v>268</v>
      </c>
      <c r="B272" s="19" t="s">
        <v>2949</v>
      </c>
      <c r="C272" s="19" t="s">
        <v>2917</v>
      </c>
      <c r="D272" s="57">
        <v>10.99</v>
      </c>
      <c r="E272" s="98">
        <v>75</v>
      </c>
      <c r="F272" s="99">
        <f t="shared" si="4"/>
        <v>824.25</v>
      </c>
      <c r="G272" s="98"/>
    </row>
    <row r="273" s="1" customFormat="1" ht="20" customHeight="1" spans="1:7">
      <c r="A273" s="20">
        <v>269</v>
      </c>
      <c r="B273" s="19" t="s">
        <v>2950</v>
      </c>
      <c r="C273" s="19" t="s">
        <v>2917</v>
      </c>
      <c r="D273" s="57">
        <v>14.67</v>
      </c>
      <c r="E273" s="98">
        <v>75</v>
      </c>
      <c r="F273" s="99">
        <f t="shared" si="4"/>
        <v>1100.25</v>
      </c>
      <c r="G273" s="98"/>
    </row>
    <row r="274" s="1" customFormat="1" ht="20" customHeight="1" spans="1:7">
      <c r="A274" s="20">
        <v>270</v>
      </c>
      <c r="B274" s="19" t="s">
        <v>2951</v>
      </c>
      <c r="C274" s="19" t="s">
        <v>2917</v>
      </c>
      <c r="D274" s="57">
        <v>5.16</v>
      </c>
      <c r="E274" s="98">
        <v>75</v>
      </c>
      <c r="F274" s="99">
        <f t="shared" si="4"/>
        <v>387</v>
      </c>
      <c r="G274" s="98"/>
    </row>
    <row r="275" s="1" customFormat="1" ht="20" customHeight="1" spans="1:7">
      <c r="A275" s="20">
        <v>271</v>
      </c>
      <c r="B275" s="19" t="s">
        <v>2952</v>
      </c>
      <c r="C275" s="19" t="s">
        <v>2917</v>
      </c>
      <c r="D275" s="57">
        <v>9.89</v>
      </c>
      <c r="E275" s="98">
        <v>75</v>
      </c>
      <c r="F275" s="99">
        <f t="shared" si="4"/>
        <v>741.75</v>
      </c>
      <c r="G275" s="98"/>
    </row>
    <row r="276" s="1" customFormat="1" ht="20" customHeight="1" spans="1:7">
      <c r="A276" s="20">
        <v>272</v>
      </c>
      <c r="B276" s="19" t="s">
        <v>2953</v>
      </c>
      <c r="C276" s="19" t="s">
        <v>2917</v>
      </c>
      <c r="D276" s="57">
        <v>12.01</v>
      </c>
      <c r="E276" s="98">
        <v>75</v>
      </c>
      <c r="F276" s="99">
        <f t="shared" si="4"/>
        <v>900.75</v>
      </c>
      <c r="G276" s="98"/>
    </row>
    <row r="277" s="1" customFormat="1" ht="20" customHeight="1" spans="1:7">
      <c r="A277" s="20">
        <v>273</v>
      </c>
      <c r="B277" s="19" t="s">
        <v>2954</v>
      </c>
      <c r="C277" s="19" t="s">
        <v>2917</v>
      </c>
      <c r="D277" s="57">
        <v>18.48</v>
      </c>
      <c r="E277" s="98">
        <v>75</v>
      </c>
      <c r="F277" s="99">
        <f t="shared" si="4"/>
        <v>1386</v>
      </c>
      <c r="G277" s="98"/>
    </row>
    <row r="278" s="1" customFormat="1" ht="20" customHeight="1" spans="1:7">
      <c r="A278" s="20">
        <v>274</v>
      </c>
      <c r="B278" s="19" t="s">
        <v>2955</v>
      </c>
      <c r="C278" s="19" t="s">
        <v>2917</v>
      </c>
      <c r="D278" s="57">
        <v>9.63</v>
      </c>
      <c r="E278" s="98">
        <v>75</v>
      </c>
      <c r="F278" s="99">
        <f t="shared" si="4"/>
        <v>722.25</v>
      </c>
      <c r="G278" s="98"/>
    </row>
    <row r="279" s="1" customFormat="1" ht="20" customHeight="1" spans="1:7">
      <c r="A279" s="20">
        <v>275</v>
      </c>
      <c r="B279" s="19" t="s">
        <v>2956</v>
      </c>
      <c r="C279" s="19" t="s">
        <v>2917</v>
      </c>
      <c r="D279" s="57">
        <v>6.15</v>
      </c>
      <c r="E279" s="98">
        <v>75</v>
      </c>
      <c r="F279" s="99">
        <f t="shared" si="4"/>
        <v>461.25</v>
      </c>
      <c r="G279" s="98"/>
    </row>
    <row r="280" s="1" customFormat="1" ht="20" customHeight="1" spans="1:7">
      <c r="A280" s="20">
        <v>276</v>
      </c>
      <c r="B280" s="19" t="s">
        <v>2957</v>
      </c>
      <c r="C280" s="19" t="s">
        <v>2917</v>
      </c>
      <c r="D280" s="57">
        <v>11.25</v>
      </c>
      <c r="E280" s="98">
        <v>75</v>
      </c>
      <c r="F280" s="99">
        <f t="shared" si="4"/>
        <v>843.75</v>
      </c>
      <c r="G280" s="98"/>
    </row>
    <row r="281" s="1" customFormat="1" ht="20" customHeight="1" spans="1:7">
      <c r="A281" s="20">
        <v>277</v>
      </c>
      <c r="B281" s="19" t="s">
        <v>2958</v>
      </c>
      <c r="C281" s="19" t="s">
        <v>2917</v>
      </c>
      <c r="D281" s="57">
        <v>1.99</v>
      </c>
      <c r="E281" s="98">
        <v>75</v>
      </c>
      <c r="F281" s="99">
        <f t="shared" si="4"/>
        <v>149.25</v>
      </c>
      <c r="G281" s="98"/>
    </row>
    <row r="282" s="1" customFormat="1" ht="20" customHeight="1" spans="1:7">
      <c r="A282" s="20">
        <v>278</v>
      </c>
      <c r="B282" s="19" t="s">
        <v>2959</v>
      </c>
      <c r="C282" s="19" t="s">
        <v>2917</v>
      </c>
      <c r="D282" s="57">
        <v>17.04</v>
      </c>
      <c r="E282" s="98">
        <v>75</v>
      </c>
      <c r="F282" s="99">
        <f t="shared" si="4"/>
        <v>1278</v>
      </c>
      <c r="G282" s="98"/>
    </row>
    <row r="283" s="1" customFormat="1" ht="20" customHeight="1" spans="1:7">
      <c r="A283" s="20">
        <v>279</v>
      </c>
      <c r="B283" s="19" t="s">
        <v>2960</v>
      </c>
      <c r="C283" s="19" t="s">
        <v>2917</v>
      </c>
      <c r="D283" s="57">
        <v>11.52</v>
      </c>
      <c r="E283" s="98">
        <v>75</v>
      </c>
      <c r="F283" s="99">
        <f t="shared" si="4"/>
        <v>864</v>
      </c>
      <c r="G283" s="98"/>
    </row>
    <row r="284" s="1" customFormat="1" ht="20" customHeight="1" spans="1:7">
      <c r="A284" s="20">
        <v>280</v>
      </c>
      <c r="B284" s="19" t="s">
        <v>2961</v>
      </c>
      <c r="C284" s="19" t="s">
        <v>2917</v>
      </c>
      <c r="D284" s="57">
        <v>1</v>
      </c>
      <c r="E284" s="98">
        <v>75</v>
      </c>
      <c r="F284" s="99">
        <f t="shared" si="4"/>
        <v>75</v>
      </c>
      <c r="G284" s="98"/>
    </row>
    <row r="285" s="1" customFormat="1" ht="20" customHeight="1" spans="1:7">
      <c r="A285" s="20">
        <v>281</v>
      </c>
      <c r="B285" s="19" t="s">
        <v>2962</v>
      </c>
      <c r="C285" s="19" t="s">
        <v>2917</v>
      </c>
      <c r="D285" s="57">
        <v>4.8</v>
      </c>
      <c r="E285" s="98">
        <v>75</v>
      </c>
      <c r="F285" s="99">
        <f t="shared" si="4"/>
        <v>360</v>
      </c>
      <c r="G285" s="98"/>
    </row>
    <row r="286" s="1" customFormat="1" ht="20" customHeight="1" spans="1:7">
      <c r="A286" s="20">
        <v>282</v>
      </c>
      <c r="B286" s="19" t="s">
        <v>2963</v>
      </c>
      <c r="C286" s="19" t="s">
        <v>2917</v>
      </c>
      <c r="D286" s="57">
        <v>9.35</v>
      </c>
      <c r="E286" s="98">
        <v>75</v>
      </c>
      <c r="F286" s="99">
        <f t="shared" si="4"/>
        <v>701.25</v>
      </c>
      <c r="G286" s="98"/>
    </row>
    <row r="287" s="1" customFormat="1" ht="20" customHeight="1" spans="1:7">
      <c r="A287" s="20">
        <v>283</v>
      </c>
      <c r="B287" s="19" t="s">
        <v>2964</v>
      </c>
      <c r="C287" s="19" t="s">
        <v>2917</v>
      </c>
      <c r="D287" s="57">
        <v>4.07</v>
      </c>
      <c r="E287" s="98">
        <v>75</v>
      </c>
      <c r="F287" s="99">
        <f t="shared" si="4"/>
        <v>305.25</v>
      </c>
      <c r="G287" s="98"/>
    </row>
    <row r="288" s="1" customFormat="1" ht="20" customHeight="1" spans="1:7">
      <c r="A288" s="20">
        <v>284</v>
      </c>
      <c r="B288" s="19" t="s">
        <v>2965</v>
      </c>
      <c r="C288" s="19" t="s">
        <v>2917</v>
      </c>
      <c r="D288" s="57">
        <v>6.14</v>
      </c>
      <c r="E288" s="98">
        <v>75</v>
      </c>
      <c r="F288" s="99">
        <f t="shared" si="4"/>
        <v>460.5</v>
      </c>
      <c r="G288" s="98"/>
    </row>
    <row r="289" s="1" customFormat="1" ht="20" customHeight="1" spans="1:7">
      <c r="A289" s="20">
        <v>285</v>
      </c>
      <c r="B289" s="19" t="s">
        <v>2966</v>
      </c>
      <c r="C289" s="19" t="s">
        <v>2917</v>
      </c>
      <c r="D289" s="57">
        <v>9.31</v>
      </c>
      <c r="E289" s="98">
        <v>75</v>
      </c>
      <c r="F289" s="99">
        <f t="shared" si="4"/>
        <v>698.25</v>
      </c>
      <c r="G289" s="98"/>
    </row>
    <row r="290" s="1" customFormat="1" ht="20" customHeight="1" spans="1:7">
      <c r="A290" s="20">
        <v>286</v>
      </c>
      <c r="B290" s="19" t="s">
        <v>2967</v>
      </c>
      <c r="C290" s="19" t="s">
        <v>2917</v>
      </c>
      <c r="D290" s="57">
        <v>8.53</v>
      </c>
      <c r="E290" s="98">
        <v>75</v>
      </c>
      <c r="F290" s="99">
        <f t="shared" si="4"/>
        <v>639.75</v>
      </c>
      <c r="G290" s="98"/>
    </row>
    <row r="291" s="1" customFormat="1" ht="20" customHeight="1" spans="1:7">
      <c r="A291" s="20">
        <v>287</v>
      </c>
      <c r="B291" s="19" t="s">
        <v>2968</v>
      </c>
      <c r="C291" s="19" t="s">
        <v>2917</v>
      </c>
      <c r="D291" s="57">
        <v>5.06</v>
      </c>
      <c r="E291" s="98">
        <v>75</v>
      </c>
      <c r="F291" s="99">
        <f t="shared" si="4"/>
        <v>379.5</v>
      </c>
      <c r="G291" s="98"/>
    </row>
    <row r="292" s="1" customFormat="1" ht="20" customHeight="1" spans="1:7">
      <c r="A292" s="20">
        <v>288</v>
      </c>
      <c r="B292" s="19" t="s">
        <v>2969</v>
      </c>
      <c r="C292" s="19" t="s">
        <v>2917</v>
      </c>
      <c r="D292" s="57">
        <v>16.72</v>
      </c>
      <c r="E292" s="98">
        <v>75</v>
      </c>
      <c r="F292" s="99">
        <f t="shared" si="4"/>
        <v>1254</v>
      </c>
      <c r="G292" s="98"/>
    </row>
    <row r="293" s="1" customFormat="1" ht="20" customHeight="1" spans="1:7">
      <c r="A293" s="20">
        <v>289</v>
      </c>
      <c r="B293" s="19" t="s">
        <v>2970</v>
      </c>
      <c r="C293" s="19" t="s">
        <v>2971</v>
      </c>
      <c r="D293" s="57">
        <v>2.21</v>
      </c>
      <c r="E293" s="98">
        <v>75</v>
      </c>
      <c r="F293" s="99">
        <f t="shared" si="4"/>
        <v>165.75</v>
      </c>
      <c r="G293" s="98"/>
    </row>
    <row r="294" s="1" customFormat="1" ht="20" customHeight="1" spans="1:7">
      <c r="A294" s="20">
        <v>290</v>
      </c>
      <c r="B294" s="19" t="s">
        <v>2972</v>
      </c>
      <c r="C294" s="19" t="s">
        <v>2971</v>
      </c>
      <c r="D294" s="57">
        <v>9.61</v>
      </c>
      <c r="E294" s="98">
        <v>75</v>
      </c>
      <c r="F294" s="99">
        <f t="shared" si="4"/>
        <v>720.75</v>
      </c>
      <c r="G294" s="98"/>
    </row>
    <row r="295" s="1" customFormat="1" ht="20" customHeight="1" spans="1:7">
      <c r="A295" s="20">
        <v>291</v>
      </c>
      <c r="B295" s="19" t="s">
        <v>2973</v>
      </c>
      <c r="C295" s="19" t="s">
        <v>2971</v>
      </c>
      <c r="D295" s="57">
        <v>2.72</v>
      </c>
      <c r="E295" s="98">
        <v>75</v>
      </c>
      <c r="F295" s="99">
        <f t="shared" si="4"/>
        <v>204</v>
      </c>
      <c r="G295" s="98"/>
    </row>
    <row r="296" s="1" customFormat="1" ht="20" customHeight="1" spans="1:7">
      <c r="A296" s="20">
        <v>292</v>
      </c>
      <c r="B296" s="19" t="s">
        <v>2974</v>
      </c>
      <c r="C296" s="19" t="s">
        <v>2971</v>
      </c>
      <c r="D296" s="57">
        <v>13.92</v>
      </c>
      <c r="E296" s="98">
        <v>75</v>
      </c>
      <c r="F296" s="99">
        <f t="shared" si="4"/>
        <v>1044</v>
      </c>
      <c r="G296" s="98"/>
    </row>
    <row r="297" s="1" customFormat="1" ht="20" customHeight="1" spans="1:7">
      <c r="A297" s="20">
        <v>293</v>
      </c>
      <c r="B297" s="19" t="s">
        <v>2975</v>
      </c>
      <c r="C297" s="19" t="s">
        <v>2971</v>
      </c>
      <c r="D297" s="57">
        <v>9.86</v>
      </c>
      <c r="E297" s="98">
        <v>75</v>
      </c>
      <c r="F297" s="99">
        <f t="shared" si="4"/>
        <v>739.5</v>
      </c>
      <c r="G297" s="98"/>
    </row>
    <row r="298" s="1" customFormat="1" ht="20" customHeight="1" spans="1:7">
      <c r="A298" s="20">
        <v>294</v>
      </c>
      <c r="B298" s="19" t="s">
        <v>2976</v>
      </c>
      <c r="C298" s="19" t="s">
        <v>2971</v>
      </c>
      <c r="D298" s="57">
        <v>16.7</v>
      </c>
      <c r="E298" s="98">
        <v>75</v>
      </c>
      <c r="F298" s="99">
        <f t="shared" si="4"/>
        <v>1252.5</v>
      </c>
      <c r="G298" s="98"/>
    </row>
    <row r="299" s="1" customFormat="1" ht="20" customHeight="1" spans="1:7">
      <c r="A299" s="20">
        <v>295</v>
      </c>
      <c r="B299" s="19" t="s">
        <v>2977</v>
      </c>
      <c r="C299" s="19" t="s">
        <v>2971</v>
      </c>
      <c r="D299" s="57">
        <v>12.07</v>
      </c>
      <c r="E299" s="98">
        <v>75</v>
      </c>
      <c r="F299" s="99">
        <f t="shared" si="4"/>
        <v>905.25</v>
      </c>
      <c r="G299" s="98"/>
    </row>
    <row r="300" s="1" customFormat="1" ht="20" customHeight="1" spans="1:7">
      <c r="A300" s="20">
        <v>296</v>
      </c>
      <c r="B300" s="19" t="s">
        <v>2978</v>
      </c>
      <c r="C300" s="19" t="s">
        <v>2971</v>
      </c>
      <c r="D300" s="57">
        <v>6.67</v>
      </c>
      <c r="E300" s="98">
        <v>75</v>
      </c>
      <c r="F300" s="99">
        <f t="shared" si="4"/>
        <v>500.25</v>
      </c>
      <c r="G300" s="98"/>
    </row>
    <row r="301" s="1" customFormat="1" ht="20" customHeight="1" spans="1:7">
      <c r="A301" s="20">
        <v>297</v>
      </c>
      <c r="B301" s="19" t="s">
        <v>2979</v>
      </c>
      <c r="C301" s="19" t="s">
        <v>2971</v>
      </c>
      <c r="D301" s="57">
        <v>11.63</v>
      </c>
      <c r="E301" s="98">
        <v>75</v>
      </c>
      <c r="F301" s="99">
        <f t="shared" si="4"/>
        <v>872.25</v>
      </c>
      <c r="G301" s="98"/>
    </row>
    <row r="302" s="1" customFormat="1" ht="20" customHeight="1" spans="1:7">
      <c r="A302" s="20">
        <v>298</v>
      </c>
      <c r="B302" s="19" t="s">
        <v>57</v>
      </c>
      <c r="C302" s="19" t="s">
        <v>2971</v>
      </c>
      <c r="D302" s="57">
        <v>9.76</v>
      </c>
      <c r="E302" s="98">
        <v>75</v>
      </c>
      <c r="F302" s="99">
        <f t="shared" si="4"/>
        <v>732</v>
      </c>
      <c r="G302" s="98"/>
    </row>
    <row r="303" s="1" customFormat="1" ht="20" customHeight="1" spans="1:7">
      <c r="A303" s="20">
        <v>299</v>
      </c>
      <c r="B303" s="19" t="s">
        <v>2980</v>
      </c>
      <c r="C303" s="19" t="s">
        <v>2971</v>
      </c>
      <c r="D303" s="57">
        <v>7.97</v>
      </c>
      <c r="E303" s="98">
        <v>75</v>
      </c>
      <c r="F303" s="99">
        <f t="shared" si="4"/>
        <v>597.75</v>
      </c>
      <c r="G303" s="98"/>
    </row>
    <row r="304" s="1" customFormat="1" ht="20" customHeight="1" spans="1:7">
      <c r="A304" s="20">
        <v>300</v>
      </c>
      <c r="B304" s="19" t="s">
        <v>2981</v>
      </c>
      <c r="C304" s="19" t="s">
        <v>2971</v>
      </c>
      <c r="D304" s="57">
        <v>6.23</v>
      </c>
      <c r="E304" s="98">
        <v>75</v>
      </c>
      <c r="F304" s="99">
        <f t="shared" si="4"/>
        <v>467.25</v>
      </c>
      <c r="G304" s="98"/>
    </row>
    <row r="305" s="1" customFormat="1" ht="20" customHeight="1" spans="1:7">
      <c r="A305" s="20">
        <v>301</v>
      </c>
      <c r="B305" s="19" t="s">
        <v>2982</v>
      </c>
      <c r="C305" s="19" t="s">
        <v>2971</v>
      </c>
      <c r="D305" s="57">
        <v>13.47</v>
      </c>
      <c r="E305" s="98">
        <v>75</v>
      </c>
      <c r="F305" s="99">
        <f t="shared" si="4"/>
        <v>1010.25</v>
      </c>
      <c r="G305" s="98"/>
    </row>
    <row r="306" s="1" customFormat="1" ht="20" customHeight="1" spans="1:7">
      <c r="A306" s="20">
        <v>302</v>
      </c>
      <c r="B306" s="19" t="s">
        <v>2983</v>
      </c>
      <c r="C306" s="19" t="s">
        <v>2971</v>
      </c>
      <c r="D306" s="57">
        <v>8.54</v>
      </c>
      <c r="E306" s="98">
        <v>75</v>
      </c>
      <c r="F306" s="99">
        <f t="shared" si="4"/>
        <v>640.5</v>
      </c>
      <c r="G306" s="98"/>
    </row>
    <row r="307" s="1" customFormat="1" ht="20" customHeight="1" spans="1:7">
      <c r="A307" s="20">
        <v>303</v>
      </c>
      <c r="B307" s="19" t="s">
        <v>2984</v>
      </c>
      <c r="C307" s="19" t="s">
        <v>2971</v>
      </c>
      <c r="D307" s="57">
        <v>3.59</v>
      </c>
      <c r="E307" s="98">
        <v>75</v>
      </c>
      <c r="F307" s="99">
        <f t="shared" si="4"/>
        <v>269.25</v>
      </c>
      <c r="G307" s="98"/>
    </row>
    <row r="308" s="1" customFormat="1" ht="20" customHeight="1" spans="1:7">
      <c r="A308" s="20">
        <v>304</v>
      </c>
      <c r="B308" s="19" t="s">
        <v>2985</v>
      </c>
      <c r="C308" s="19" t="s">
        <v>2971</v>
      </c>
      <c r="D308" s="57">
        <v>14.68</v>
      </c>
      <c r="E308" s="98">
        <v>75</v>
      </c>
      <c r="F308" s="99">
        <f t="shared" si="4"/>
        <v>1101</v>
      </c>
      <c r="G308" s="98"/>
    </row>
    <row r="309" s="1" customFormat="1" ht="20" customHeight="1" spans="1:7">
      <c r="A309" s="20">
        <v>305</v>
      </c>
      <c r="B309" s="19" t="s">
        <v>2986</v>
      </c>
      <c r="C309" s="19" t="s">
        <v>2971</v>
      </c>
      <c r="D309" s="57">
        <v>10.26</v>
      </c>
      <c r="E309" s="98">
        <v>75</v>
      </c>
      <c r="F309" s="99">
        <f t="shared" si="4"/>
        <v>769.5</v>
      </c>
      <c r="G309" s="98"/>
    </row>
    <row r="310" s="1" customFormat="1" ht="20" customHeight="1" spans="1:7">
      <c r="A310" s="20">
        <v>306</v>
      </c>
      <c r="B310" s="19" t="s">
        <v>2987</v>
      </c>
      <c r="C310" s="19" t="s">
        <v>2971</v>
      </c>
      <c r="D310" s="57">
        <v>7.04</v>
      </c>
      <c r="E310" s="98">
        <v>75</v>
      </c>
      <c r="F310" s="99">
        <f t="shared" si="4"/>
        <v>528</v>
      </c>
      <c r="G310" s="98"/>
    </row>
    <row r="311" s="1" customFormat="1" ht="20" customHeight="1" spans="1:7">
      <c r="A311" s="20">
        <v>307</v>
      </c>
      <c r="B311" s="19" t="s">
        <v>2988</v>
      </c>
      <c r="C311" s="19" t="s">
        <v>2971</v>
      </c>
      <c r="D311" s="57">
        <v>11.53</v>
      </c>
      <c r="E311" s="98">
        <v>75</v>
      </c>
      <c r="F311" s="99">
        <f t="shared" si="4"/>
        <v>864.75</v>
      </c>
      <c r="G311" s="98"/>
    </row>
    <row r="312" s="1" customFormat="1" ht="20" customHeight="1" spans="1:7">
      <c r="A312" s="20">
        <v>308</v>
      </c>
      <c r="B312" s="19" t="s">
        <v>2989</v>
      </c>
      <c r="C312" s="19" t="s">
        <v>2971</v>
      </c>
      <c r="D312" s="57">
        <v>2.08</v>
      </c>
      <c r="E312" s="98">
        <v>75</v>
      </c>
      <c r="F312" s="99">
        <f t="shared" si="4"/>
        <v>156</v>
      </c>
      <c r="G312" s="98"/>
    </row>
    <row r="313" s="1" customFormat="1" ht="20" customHeight="1" spans="1:7">
      <c r="A313" s="20">
        <v>309</v>
      </c>
      <c r="B313" s="19" t="s">
        <v>2990</v>
      </c>
      <c r="C313" s="19" t="s">
        <v>2971</v>
      </c>
      <c r="D313" s="57">
        <v>6.94</v>
      </c>
      <c r="E313" s="98">
        <v>75</v>
      </c>
      <c r="F313" s="99">
        <f t="shared" si="4"/>
        <v>520.5</v>
      </c>
      <c r="G313" s="98"/>
    </row>
    <row r="314" s="1" customFormat="1" ht="20" customHeight="1" spans="1:7">
      <c r="A314" s="20">
        <v>310</v>
      </c>
      <c r="B314" s="19" t="s">
        <v>2991</v>
      </c>
      <c r="C314" s="19" t="s">
        <v>2971</v>
      </c>
      <c r="D314" s="57">
        <v>5.54</v>
      </c>
      <c r="E314" s="98">
        <v>75</v>
      </c>
      <c r="F314" s="99">
        <f t="shared" si="4"/>
        <v>415.5</v>
      </c>
      <c r="G314" s="98"/>
    </row>
    <row r="315" s="1" customFormat="1" ht="20" customHeight="1" spans="1:7">
      <c r="A315" s="20">
        <v>311</v>
      </c>
      <c r="B315" s="19" t="s">
        <v>2992</v>
      </c>
      <c r="C315" s="19" t="s">
        <v>2971</v>
      </c>
      <c r="D315" s="57">
        <v>13.21</v>
      </c>
      <c r="E315" s="98">
        <v>75</v>
      </c>
      <c r="F315" s="99">
        <f t="shared" si="4"/>
        <v>990.75</v>
      </c>
      <c r="G315" s="98"/>
    </row>
    <row r="316" s="1" customFormat="1" ht="20" customHeight="1" spans="1:7">
      <c r="A316" s="20">
        <v>312</v>
      </c>
      <c r="B316" s="19" t="s">
        <v>2993</v>
      </c>
      <c r="C316" s="19" t="s">
        <v>2971</v>
      </c>
      <c r="D316" s="57">
        <v>11.97</v>
      </c>
      <c r="E316" s="98">
        <v>75</v>
      </c>
      <c r="F316" s="99">
        <f t="shared" si="4"/>
        <v>897.75</v>
      </c>
      <c r="G316" s="98"/>
    </row>
    <row r="317" s="1" customFormat="1" ht="20" customHeight="1" spans="1:7">
      <c r="A317" s="20">
        <v>313</v>
      </c>
      <c r="B317" s="19" t="s">
        <v>2994</v>
      </c>
      <c r="C317" s="98" t="s">
        <v>2971</v>
      </c>
      <c r="D317" s="57">
        <v>14.45</v>
      </c>
      <c r="E317" s="98">
        <v>75</v>
      </c>
      <c r="F317" s="99">
        <f t="shared" si="4"/>
        <v>1083.75</v>
      </c>
      <c r="G317" s="98"/>
    </row>
    <row r="318" s="1" customFormat="1" ht="20" customHeight="1" spans="1:7">
      <c r="A318" s="20">
        <v>314</v>
      </c>
      <c r="B318" s="19" t="s">
        <v>2995</v>
      </c>
      <c r="C318" s="19" t="s">
        <v>2971</v>
      </c>
      <c r="D318" s="57">
        <v>11.15</v>
      </c>
      <c r="E318" s="98">
        <v>75</v>
      </c>
      <c r="F318" s="99">
        <f t="shared" si="4"/>
        <v>836.25</v>
      </c>
      <c r="G318" s="98"/>
    </row>
    <row r="319" s="1" customFormat="1" ht="20" customHeight="1" spans="1:7">
      <c r="A319" s="20">
        <v>315</v>
      </c>
      <c r="B319" s="19" t="s">
        <v>336</v>
      </c>
      <c r="C319" s="98" t="s">
        <v>2971</v>
      </c>
      <c r="D319" s="57">
        <v>8.75</v>
      </c>
      <c r="E319" s="98">
        <v>75</v>
      </c>
      <c r="F319" s="99">
        <f t="shared" si="4"/>
        <v>656.25</v>
      </c>
      <c r="G319" s="98"/>
    </row>
    <row r="320" s="1" customFormat="1" ht="20" customHeight="1" spans="1:7">
      <c r="A320" s="20">
        <v>316</v>
      </c>
      <c r="B320" s="19" t="s">
        <v>2996</v>
      </c>
      <c r="C320" s="98" t="s">
        <v>2971</v>
      </c>
      <c r="D320" s="57">
        <v>6.49</v>
      </c>
      <c r="E320" s="98">
        <v>75</v>
      </c>
      <c r="F320" s="99">
        <f t="shared" si="4"/>
        <v>486.75</v>
      </c>
      <c r="G320" s="98"/>
    </row>
    <row r="321" s="1" customFormat="1" ht="20" customHeight="1" spans="1:7">
      <c r="A321" s="20">
        <v>317</v>
      </c>
      <c r="B321" s="19" t="s">
        <v>2997</v>
      </c>
      <c r="C321" s="98" t="s">
        <v>2971</v>
      </c>
      <c r="D321" s="57">
        <v>7.52</v>
      </c>
      <c r="E321" s="98">
        <v>75</v>
      </c>
      <c r="F321" s="99">
        <f t="shared" si="4"/>
        <v>564</v>
      </c>
      <c r="G321" s="98"/>
    </row>
    <row r="322" s="1" customFormat="1" ht="20" customHeight="1" spans="1:7">
      <c r="A322" s="20">
        <v>318</v>
      </c>
      <c r="B322" s="19" t="s">
        <v>1933</v>
      </c>
      <c r="C322" s="98" t="s">
        <v>2971</v>
      </c>
      <c r="D322" s="57">
        <v>8.05</v>
      </c>
      <c r="E322" s="98">
        <v>75</v>
      </c>
      <c r="F322" s="99">
        <f t="shared" si="4"/>
        <v>603.75</v>
      </c>
      <c r="G322" s="98"/>
    </row>
    <row r="323" s="1" customFormat="1" ht="20" customHeight="1" spans="1:7">
      <c r="A323" s="20">
        <v>319</v>
      </c>
      <c r="B323" s="19" t="s">
        <v>2998</v>
      </c>
      <c r="C323" s="98" t="s">
        <v>2971</v>
      </c>
      <c r="D323" s="57">
        <v>6</v>
      </c>
      <c r="E323" s="98">
        <v>75</v>
      </c>
      <c r="F323" s="99">
        <f t="shared" si="4"/>
        <v>450</v>
      </c>
      <c r="G323" s="98"/>
    </row>
    <row r="324" s="1" customFormat="1" ht="20" customHeight="1" spans="1:7">
      <c r="A324" s="20">
        <v>320</v>
      </c>
      <c r="B324" s="19" t="s">
        <v>2999</v>
      </c>
      <c r="C324" s="19" t="s">
        <v>2971</v>
      </c>
      <c r="D324" s="57">
        <v>10.29</v>
      </c>
      <c r="E324" s="98">
        <v>75</v>
      </c>
      <c r="F324" s="99">
        <f t="shared" si="4"/>
        <v>771.75</v>
      </c>
      <c r="G324" s="98"/>
    </row>
    <row r="325" s="1" customFormat="1" ht="20" customHeight="1" spans="1:7">
      <c r="A325" s="20">
        <v>321</v>
      </c>
      <c r="B325" s="19" t="s">
        <v>3000</v>
      </c>
      <c r="C325" s="98" t="s">
        <v>2971</v>
      </c>
      <c r="D325" s="57">
        <v>15.25</v>
      </c>
      <c r="E325" s="98">
        <v>75</v>
      </c>
      <c r="F325" s="99">
        <f t="shared" ref="F325:F349" si="5">D325*E325</f>
        <v>1143.75</v>
      </c>
      <c r="G325" s="98"/>
    </row>
    <row r="326" s="1" customFormat="1" ht="20" customHeight="1" spans="1:7">
      <c r="A326" s="20">
        <v>322</v>
      </c>
      <c r="B326" s="19" t="s">
        <v>3001</v>
      </c>
      <c r="C326" s="98" t="s">
        <v>2971</v>
      </c>
      <c r="D326" s="57">
        <v>10.15</v>
      </c>
      <c r="E326" s="98">
        <v>75</v>
      </c>
      <c r="F326" s="99">
        <f t="shared" si="5"/>
        <v>761.25</v>
      </c>
      <c r="G326" s="98"/>
    </row>
    <row r="327" s="1" customFormat="1" ht="20" customHeight="1" spans="1:7">
      <c r="A327" s="20">
        <v>323</v>
      </c>
      <c r="B327" s="19" t="s">
        <v>3002</v>
      </c>
      <c r="C327" s="98" t="s">
        <v>2971</v>
      </c>
      <c r="D327" s="57">
        <v>12.25</v>
      </c>
      <c r="E327" s="98">
        <v>75</v>
      </c>
      <c r="F327" s="99">
        <f t="shared" si="5"/>
        <v>918.75</v>
      </c>
      <c r="G327" s="98"/>
    </row>
    <row r="328" s="1" customFormat="1" ht="20" customHeight="1" spans="1:7">
      <c r="A328" s="20">
        <v>324</v>
      </c>
      <c r="B328" s="19" t="s">
        <v>3003</v>
      </c>
      <c r="C328" s="98" t="s">
        <v>2971</v>
      </c>
      <c r="D328" s="57">
        <v>4.1</v>
      </c>
      <c r="E328" s="98">
        <v>75</v>
      </c>
      <c r="F328" s="99">
        <f t="shared" si="5"/>
        <v>307.5</v>
      </c>
      <c r="G328" s="98"/>
    </row>
    <row r="329" s="1" customFormat="1" ht="20" customHeight="1" spans="1:7">
      <c r="A329" s="20">
        <v>325</v>
      </c>
      <c r="B329" s="19" t="s">
        <v>1913</v>
      </c>
      <c r="C329" s="98" t="s">
        <v>2971</v>
      </c>
      <c r="D329" s="57">
        <v>5.56</v>
      </c>
      <c r="E329" s="98">
        <v>75</v>
      </c>
      <c r="F329" s="99">
        <f t="shared" si="5"/>
        <v>417</v>
      </c>
      <c r="G329" s="98"/>
    </row>
    <row r="330" s="1" customFormat="1" ht="20" customHeight="1" spans="1:7">
      <c r="A330" s="20">
        <v>326</v>
      </c>
      <c r="B330" s="19" t="s">
        <v>3004</v>
      </c>
      <c r="C330" s="98" t="s">
        <v>2971</v>
      </c>
      <c r="D330" s="57">
        <v>6.25</v>
      </c>
      <c r="E330" s="98">
        <v>75</v>
      </c>
      <c r="F330" s="99">
        <f t="shared" si="5"/>
        <v>468.75</v>
      </c>
      <c r="G330" s="98"/>
    </row>
    <row r="331" s="1" customFormat="1" ht="20" customHeight="1" spans="1:7">
      <c r="A331" s="20">
        <v>327</v>
      </c>
      <c r="B331" s="19" t="s">
        <v>3005</v>
      </c>
      <c r="C331" s="98" t="s">
        <v>2971</v>
      </c>
      <c r="D331" s="57">
        <v>3.95</v>
      </c>
      <c r="E331" s="98">
        <v>75</v>
      </c>
      <c r="F331" s="99">
        <f t="shared" si="5"/>
        <v>296.25</v>
      </c>
      <c r="G331" s="98"/>
    </row>
    <row r="332" s="1" customFormat="1" ht="20" customHeight="1" spans="1:7">
      <c r="A332" s="20">
        <v>328</v>
      </c>
      <c r="B332" s="19" t="s">
        <v>3006</v>
      </c>
      <c r="C332" s="98" t="s">
        <v>2971</v>
      </c>
      <c r="D332" s="57">
        <v>9.77</v>
      </c>
      <c r="E332" s="98">
        <v>75</v>
      </c>
      <c r="F332" s="99">
        <f t="shared" si="5"/>
        <v>732.75</v>
      </c>
      <c r="G332" s="98"/>
    </row>
    <row r="333" s="1" customFormat="1" ht="20" customHeight="1" spans="1:7">
      <c r="A333" s="20">
        <v>329</v>
      </c>
      <c r="B333" s="98" t="s">
        <v>3007</v>
      </c>
      <c r="C333" s="98" t="s">
        <v>2971</v>
      </c>
      <c r="D333" s="102">
        <v>10.68</v>
      </c>
      <c r="E333" s="98">
        <v>75</v>
      </c>
      <c r="F333" s="99">
        <f t="shared" si="5"/>
        <v>801</v>
      </c>
      <c r="G333" s="98"/>
    </row>
    <row r="334" s="1" customFormat="1" ht="20" customHeight="1" spans="1:7">
      <c r="A334" s="20">
        <v>330</v>
      </c>
      <c r="B334" s="19" t="s">
        <v>3008</v>
      </c>
      <c r="C334" s="19" t="s">
        <v>2971</v>
      </c>
      <c r="D334" s="57">
        <v>12.96</v>
      </c>
      <c r="E334" s="98">
        <v>75</v>
      </c>
      <c r="F334" s="99">
        <f t="shared" si="5"/>
        <v>972</v>
      </c>
      <c r="G334" s="98"/>
    </row>
    <row r="335" s="1" customFormat="1" ht="20" customHeight="1" spans="1:7">
      <c r="A335" s="20">
        <v>331</v>
      </c>
      <c r="B335" s="19" t="s">
        <v>3009</v>
      </c>
      <c r="C335" s="19" t="s">
        <v>2971</v>
      </c>
      <c r="D335" s="57">
        <v>7.36</v>
      </c>
      <c r="E335" s="98">
        <v>75</v>
      </c>
      <c r="F335" s="99">
        <f t="shared" si="5"/>
        <v>552</v>
      </c>
      <c r="G335" s="98"/>
    </row>
    <row r="336" s="1" customFormat="1" ht="20" customHeight="1" spans="1:7">
      <c r="A336" s="20">
        <v>332</v>
      </c>
      <c r="B336" s="19" t="s">
        <v>3010</v>
      </c>
      <c r="C336" s="19" t="s">
        <v>2971</v>
      </c>
      <c r="D336" s="57">
        <v>4.46</v>
      </c>
      <c r="E336" s="98">
        <v>75</v>
      </c>
      <c r="F336" s="99">
        <f t="shared" si="5"/>
        <v>334.5</v>
      </c>
      <c r="G336" s="98"/>
    </row>
    <row r="337" s="1" customFormat="1" ht="20" customHeight="1" spans="1:7">
      <c r="A337" s="20">
        <v>333</v>
      </c>
      <c r="B337" s="19" t="s">
        <v>3011</v>
      </c>
      <c r="C337" s="98" t="s">
        <v>2971</v>
      </c>
      <c r="D337" s="57">
        <v>9.03</v>
      </c>
      <c r="E337" s="98">
        <v>75</v>
      </c>
      <c r="F337" s="99">
        <f t="shared" si="5"/>
        <v>677.25</v>
      </c>
      <c r="G337" s="98"/>
    </row>
    <row r="338" s="1" customFormat="1" ht="20" customHeight="1" spans="1:7">
      <c r="A338" s="20">
        <v>334</v>
      </c>
      <c r="B338" s="19" t="s">
        <v>3012</v>
      </c>
      <c r="C338" s="98" t="s">
        <v>2971</v>
      </c>
      <c r="D338" s="57">
        <v>10.67</v>
      </c>
      <c r="E338" s="98">
        <v>75</v>
      </c>
      <c r="F338" s="99">
        <f t="shared" si="5"/>
        <v>800.25</v>
      </c>
      <c r="G338" s="98"/>
    </row>
    <row r="339" s="1" customFormat="1" ht="20" customHeight="1" spans="1:7">
      <c r="A339" s="20">
        <v>335</v>
      </c>
      <c r="B339" s="19" t="s">
        <v>3013</v>
      </c>
      <c r="C339" s="98" t="s">
        <v>2971</v>
      </c>
      <c r="D339" s="57">
        <v>11.14</v>
      </c>
      <c r="E339" s="98">
        <v>75</v>
      </c>
      <c r="F339" s="99">
        <f t="shared" si="5"/>
        <v>835.5</v>
      </c>
      <c r="G339" s="98"/>
    </row>
    <row r="340" s="1" customFormat="1" ht="20" customHeight="1" spans="1:7">
      <c r="A340" s="20">
        <v>336</v>
      </c>
      <c r="B340" s="19" t="s">
        <v>3014</v>
      </c>
      <c r="C340" s="98" t="s">
        <v>2971</v>
      </c>
      <c r="D340" s="57">
        <v>15.7</v>
      </c>
      <c r="E340" s="98">
        <v>75</v>
      </c>
      <c r="F340" s="99">
        <f t="shared" si="5"/>
        <v>1177.5</v>
      </c>
      <c r="G340" s="98"/>
    </row>
    <row r="341" s="1" customFormat="1" ht="20" customHeight="1" spans="1:7">
      <c r="A341" s="20">
        <v>337</v>
      </c>
      <c r="B341" s="98" t="s">
        <v>3015</v>
      </c>
      <c r="C341" s="98" t="s">
        <v>2971</v>
      </c>
      <c r="D341" s="102">
        <v>6.78</v>
      </c>
      <c r="E341" s="98">
        <v>75</v>
      </c>
      <c r="F341" s="99">
        <f t="shared" si="5"/>
        <v>508.5</v>
      </c>
      <c r="G341" s="98"/>
    </row>
    <row r="342" s="1" customFormat="1" ht="20" customHeight="1" spans="1:7">
      <c r="A342" s="20">
        <v>338</v>
      </c>
      <c r="B342" s="19" t="s">
        <v>3016</v>
      </c>
      <c r="C342" s="19" t="s">
        <v>2971</v>
      </c>
      <c r="D342" s="57">
        <v>4.87</v>
      </c>
      <c r="E342" s="98">
        <v>75</v>
      </c>
      <c r="F342" s="99">
        <f t="shared" si="5"/>
        <v>365.25</v>
      </c>
      <c r="G342" s="98"/>
    </row>
    <row r="343" s="1" customFormat="1" ht="20" customHeight="1" spans="1:7">
      <c r="A343" s="20">
        <v>339</v>
      </c>
      <c r="B343" s="19" t="s">
        <v>3017</v>
      </c>
      <c r="C343" s="19" t="s">
        <v>2971</v>
      </c>
      <c r="D343" s="57">
        <v>10.9</v>
      </c>
      <c r="E343" s="98">
        <v>75</v>
      </c>
      <c r="F343" s="99">
        <f t="shared" si="5"/>
        <v>817.5</v>
      </c>
      <c r="G343" s="98"/>
    </row>
    <row r="344" s="1" customFormat="1" ht="20" customHeight="1" spans="1:7">
      <c r="A344" s="20">
        <v>340</v>
      </c>
      <c r="B344" s="19" t="s">
        <v>3018</v>
      </c>
      <c r="C344" s="98" t="s">
        <v>2971</v>
      </c>
      <c r="D344" s="57">
        <v>5.98</v>
      </c>
      <c r="E344" s="98">
        <v>75</v>
      </c>
      <c r="F344" s="99">
        <f t="shared" si="5"/>
        <v>448.5</v>
      </c>
      <c r="G344" s="98"/>
    </row>
    <row r="345" s="1" customFormat="1" ht="20" customHeight="1" spans="1:7">
      <c r="A345" s="20">
        <v>341</v>
      </c>
      <c r="B345" s="19" t="s">
        <v>3019</v>
      </c>
      <c r="C345" s="98" t="s">
        <v>2971</v>
      </c>
      <c r="D345" s="57">
        <v>4.17</v>
      </c>
      <c r="E345" s="98">
        <v>75</v>
      </c>
      <c r="F345" s="99">
        <f t="shared" si="5"/>
        <v>312.75</v>
      </c>
      <c r="G345" s="98"/>
    </row>
    <row r="346" s="1" customFormat="1" ht="20" customHeight="1" spans="1:7">
      <c r="A346" s="20">
        <v>342</v>
      </c>
      <c r="B346" s="19" t="s">
        <v>1937</v>
      </c>
      <c r="C346" s="98" t="s">
        <v>2971</v>
      </c>
      <c r="D346" s="57">
        <v>19.76</v>
      </c>
      <c r="E346" s="98">
        <v>75</v>
      </c>
      <c r="F346" s="99">
        <f t="shared" si="5"/>
        <v>1482</v>
      </c>
      <c r="G346" s="98"/>
    </row>
    <row r="347" s="1" customFormat="1" ht="20" customHeight="1" spans="1:7">
      <c r="A347" s="20">
        <v>343</v>
      </c>
      <c r="B347" s="19" t="s">
        <v>3020</v>
      </c>
      <c r="C347" s="98" t="s">
        <v>2971</v>
      </c>
      <c r="D347" s="57">
        <v>0.93</v>
      </c>
      <c r="E347" s="98">
        <v>75</v>
      </c>
      <c r="F347" s="99">
        <f t="shared" si="5"/>
        <v>69.75</v>
      </c>
      <c r="G347" s="98"/>
    </row>
    <row r="348" s="1" customFormat="1" ht="20" customHeight="1" spans="1:7">
      <c r="A348" s="20">
        <v>344</v>
      </c>
      <c r="B348" s="19" t="s">
        <v>3021</v>
      </c>
      <c r="C348" s="98" t="s">
        <v>2971</v>
      </c>
      <c r="D348" s="57">
        <v>3.84</v>
      </c>
      <c r="E348" s="98">
        <v>75</v>
      </c>
      <c r="F348" s="99">
        <f t="shared" si="5"/>
        <v>288</v>
      </c>
      <c r="G348" s="98"/>
    </row>
    <row r="349" s="1" customFormat="1" ht="20" customHeight="1" spans="1:7">
      <c r="A349" s="20">
        <v>345</v>
      </c>
      <c r="B349" s="19" t="s">
        <v>3022</v>
      </c>
      <c r="C349" s="98" t="s">
        <v>2971</v>
      </c>
      <c r="D349" s="57">
        <v>4.35</v>
      </c>
      <c r="E349" s="98">
        <v>75</v>
      </c>
      <c r="F349" s="99">
        <f t="shared" si="5"/>
        <v>326.25</v>
      </c>
      <c r="G349" s="98"/>
    </row>
  </sheetData>
  <mergeCells count="3">
    <mergeCell ref="A1:G1"/>
    <mergeCell ref="A2:G2"/>
    <mergeCell ref="A4:B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workbookViewId="0">
      <selection activeCell="G14" sqref="G14"/>
    </sheetView>
  </sheetViews>
  <sheetFormatPr defaultColWidth="9" defaultRowHeight="13.5" outlineLevelCol="6"/>
  <cols>
    <col min="1" max="1" width="5.55833333333333" style="84" customWidth="1"/>
    <col min="2" max="5" width="16.625" style="84" customWidth="1"/>
    <col min="6" max="6" width="16.625" style="85" customWidth="1"/>
    <col min="7" max="7" width="19.775" style="86" customWidth="1"/>
    <col min="8" max="16384" width="9" style="68"/>
  </cols>
  <sheetData>
    <row r="1" s="68" customFormat="1" ht="47" customHeight="1" spans="1:7">
      <c r="A1" s="87" t="s">
        <v>3023</v>
      </c>
      <c r="B1" s="87"/>
      <c r="C1" s="87"/>
      <c r="D1" s="87"/>
      <c r="E1" s="87"/>
      <c r="F1" s="88"/>
      <c r="G1" s="89"/>
    </row>
    <row r="2" s="68" customFormat="1" ht="23" customHeight="1" spans="1:7">
      <c r="A2" s="90" t="s">
        <v>3024</v>
      </c>
      <c r="B2" s="90"/>
      <c r="C2" s="90"/>
      <c r="D2" s="90"/>
      <c r="E2" s="90"/>
      <c r="F2" s="91"/>
      <c r="G2" s="92"/>
    </row>
    <row r="3" s="68" customFormat="1" ht="38" customHeight="1" spans="1:7">
      <c r="A3" s="93" t="s">
        <v>2</v>
      </c>
      <c r="B3" s="94" t="s">
        <v>3</v>
      </c>
      <c r="C3" s="94" t="s">
        <v>4</v>
      </c>
      <c r="D3" s="94" t="s">
        <v>5</v>
      </c>
      <c r="E3" s="95" t="s">
        <v>3025</v>
      </c>
      <c r="F3" s="96" t="s">
        <v>3026</v>
      </c>
      <c r="G3" s="94" t="s">
        <v>8</v>
      </c>
    </row>
    <row r="4" s="68" customFormat="1" hidden="1" spans="1:7">
      <c r="A4" s="93"/>
      <c r="B4" s="94"/>
      <c r="C4" s="94"/>
      <c r="D4" s="94"/>
      <c r="E4" s="95"/>
      <c r="F4" s="96"/>
      <c r="G4" s="94"/>
    </row>
    <row r="5" s="68" customFormat="1" ht="25" customHeight="1" spans="1:7">
      <c r="A5" s="94" t="s">
        <v>9</v>
      </c>
      <c r="B5" s="94"/>
      <c r="C5" s="94"/>
      <c r="D5" s="94">
        <f>SUM(D6:D153)</f>
        <v>1265.57</v>
      </c>
      <c r="E5" s="95">
        <v>75</v>
      </c>
      <c r="F5" s="96">
        <f>SUM(F6:F153)</f>
        <v>94917.75</v>
      </c>
      <c r="G5" s="53"/>
    </row>
    <row r="6" s="68" customFormat="1" ht="25" customHeight="1" spans="1:7">
      <c r="A6" s="94">
        <v>1</v>
      </c>
      <c r="B6" s="97" t="s">
        <v>3027</v>
      </c>
      <c r="C6" s="94" t="s">
        <v>3028</v>
      </c>
      <c r="D6" s="94">
        <v>13.36</v>
      </c>
      <c r="E6" s="95">
        <v>75</v>
      </c>
      <c r="F6" s="96">
        <f t="shared" ref="F6:F69" si="0">D6*E6</f>
        <v>1002</v>
      </c>
      <c r="G6" s="53"/>
    </row>
    <row r="7" s="68" customFormat="1" ht="25" customHeight="1" spans="1:7">
      <c r="A7" s="94">
        <v>2</v>
      </c>
      <c r="B7" s="97" t="s">
        <v>3029</v>
      </c>
      <c r="C7" s="94" t="s">
        <v>3028</v>
      </c>
      <c r="D7" s="94">
        <v>15.17</v>
      </c>
      <c r="E7" s="95">
        <v>75</v>
      </c>
      <c r="F7" s="96">
        <f t="shared" si="0"/>
        <v>1137.75</v>
      </c>
      <c r="G7" s="53"/>
    </row>
    <row r="8" s="68" customFormat="1" ht="25" customHeight="1" spans="1:7">
      <c r="A8" s="94">
        <v>3</v>
      </c>
      <c r="B8" s="97" t="s">
        <v>3030</v>
      </c>
      <c r="C8" s="94" t="s">
        <v>3028</v>
      </c>
      <c r="D8" s="94">
        <v>5.57</v>
      </c>
      <c r="E8" s="95">
        <v>75</v>
      </c>
      <c r="F8" s="96">
        <f t="shared" si="0"/>
        <v>417.75</v>
      </c>
      <c r="G8" s="53"/>
    </row>
    <row r="9" s="68" customFormat="1" ht="25" customHeight="1" spans="1:7">
      <c r="A9" s="94">
        <v>4</v>
      </c>
      <c r="B9" s="97" t="s">
        <v>3031</v>
      </c>
      <c r="C9" s="94" t="s">
        <v>3028</v>
      </c>
      <c r="D9" s="94">
        <v>10.82</v>
      </c>
      <c r="E9" s="95">
        <v>75</v>
      </c>
      <c r="F9" s="96">
        <f t="shared" si="0"/>
        <v>811.5</v>
      </c>
      <c r="G9" s="53"/>
    </row>
    <row r="10" s="68" customFormat="1" ht="25" customHeight="1" spans="1:7">
      <c r="A10" s="94">
        <v>5</v>
      </c>
      <c r="B10" s="97" t="s">
        <v>3032</v>
      </c>
      <c r="C10" s="94" t="s">
        <v>3028</v>
      </c>
      <c r="D10" s="94">
        <v>22.04</v>
      </c>
      <c r="E10" s="95">
        <v>75</v>
      </c>
      <c r="F10" s="96">
        <f t="shared" si="0"/>
        <v>1653</v>
      </c>
      <c r="G10" s="53" t="s">
        <v>3033</v>
      </c>
    </row>
    <row r="11" s="68" customFormat="1" ht="25" customHeight="1" spans="1:7">
      <c r="A11" s="94">
        <v>6</v>
      </c>
      <c r="B11" s="97" t="s">
        <v>3034</v>
      </c>
      <c r="C11" s="94" t="s">
        <v>3028</v>
      </c>
      <c r="D11" s="94">
        <v>1.02</v>
      </c>
      <c r="E11" s="95">
        <v>75</v>
      </c>
      <c r="F11" s="96">
        <f t="shared" si="0"/>
        <v>76.5</v>
      </c>
      <c r="G11" s="53" t="s">
        <v>3035</v>
      </c>
    </row>
    <row r="12" s="68" customFormat="1" ht="25" customHeight="1" spans="1:7">
      <c r="A12" s="94">
        <v>7</v>
      </c>
      <c r="B12" s="97" t="s">
        <v>3036</v>
      </c>
      <c r="C12" s="94" t="s">
        <v>3028</v>
      </c>
      <c r="D12" s="94">
        <v>3.27</v>
      </c>
      <c r="E12" s="95">
        <v>75</v>
      </c>
      <c r="F12" s="96">
        <f t="shared" si="0"/>
        <v>245.25</v>
      </c>
      <c r="G12" s="53"/>
    </row>
    <row r="13" s="68" customFormat="1" ht="25" customHeight="1" spans="1:7">
      <c r="A13" s="94">
        <v>8</v>
      </c>
      <c r="B13" s="97" t="s">
        <v>3037</v>
      </c>
      <c r="C13" s="94" t="s">
        <v>3028</v>
      </c>
      <c r="D13" s="94">
        <v>11.24</v>
      </c>
      <c r="E13" s="95">
        <v>75</v>
      </c>
      <c r="F13" s="96">
        <f t="shared" si="0"/>
        <v>843</v>
      </c>
      <c r="G13" s="53"/>
    </row>
    <row r="14" s="68" customFormat="1" ht="25" customHeight="1" spans="1:7">
      <c r="A14" s="94">
        <v>9</v>
      </c>
      <c r="B14" s="97" t="s">
        <v>3038</v>
      </c>
      <c r="C14" s="94" t="s">
        <v>3028</v>
      </c>
      <c r="D14" s="94">
        <v>6.92</v>
      </c>
      <c r="E14" s="95">
        <v>75</v>
      </c>
      <c r="F14" s="96">
        <f t="shared" si="0"/>
        <v>519</v>
      </c>
      <c r="G14" s="53"/>
    </row>
    <row r="15" s="68" customFormat="1" ht="25" customHeight="1" spans="1:7">
      <c r="A15" s="94">
        <v>10</v>
      </c>
      <c r="B15" s="97" t="s">
        <v>3039</v>
      </c>
      <c r="C15" s="94" t="s">
        <v>3028</v>
      </c>
      <c r="D15" s="94">
        <v>10.52</v>
      </c>
      <c r="E15" s="95">
        <v>75</v>
      </c>
      <c r="F15" s="96">
        <f t="shared" si="0"/>
        <v>789</v>
      </c>
      <c r="G15" s="53"/>
    </row>
    <row r="16" s="68" customFormat="1" ht="25" customHeight="1" spans="1:7">
      <c r="A16" s="94">
        <v>11</v>
      </c>
      <c r="B16" s="97" t="s">
        <v>3040</v>
      </c>
      <c r="C16" s="94" t="s">
        <v>3028</v>
      </c>
      <c r="D16" s="94">
        <v>14.41</v>
      </c>
      <c r="E16" s="95">
        <v>75</v>
      </c>
      <c r="F16" s="96">
        <f t="shared" si="0"/>
        <v>1080.75</v>
      </c>
      <c r="G16" s="53"/>
    </row>
    <row r="17" s="68" customFormat="1" ht="25" customHeight="1" spans="1:7">
      <c r="A17" s="94">
        <v>12</v>
      </c>
      <c r="B17" s="97" t="s">
        <v>3041</v>
      </c>
      <c r="C17" s="94" t="s">
        <v>3028</v>
      </c>
      <c r="D17" s="94">
        <v>6.41</v>
      </c>
      <c r="E17" s="95">
        <v>75</v>
      </c>
      <c r="F17" s="96">
        <f t="shared" si="0"/>
        <v>480.75</v>
      </c>
      <c r="G17" s="53" t="s">
        <v>3042</v>
      </c>
    </row>
    <row r="18" s="68" customFormat="1" ht="25" customHeight="1" spans="1:7">
      <c r="A18" s="94">
        <v>13</v>
      </c>
      <c r="B18" s="97" t="s">
        <v>3043</v>
      </c>
      <c r="C18" s="94" t="s">
        <v>3028</v>
      </c>
      <c r="D18" s="94">
        <v>1.09</v>
      </c>
      <c r="E18" s="95">
        <v>75</v>
      </c>
      <c r="F18" s="96">
        <f t="shared" si="0"/>
        <v>81.75</v>
      </c>
      <c r="G18" s="53"/>
    </row>
    <row r="19" s="68" customFormat="1" ht="25" customHeight="1" spans="1:7">
      <c r="A19" s="94">
        <v>14</v>
      </c>
      <c r="B19" s="97" t="s">
        <v>3044</v>
      </c>
      <c r="C19" s="94" t="s">
        <v>3028</v>
      </c>
      <c r="D19" s="94">
        <v>3.13</v>
      </c>
      <c r="E19" s="95">
        <v>75</v>
      </c>
      <c r="F19" s="96">
        <f t="shared" si="0"/>
        <v>234.75</v>
      </c>
      <c r="G19" s="53"/>
    </row>
    <row r="20" s="68" customFormat="1" ht="25" customHeight="1" spans="1:7">
      <c r="A20" s="94">
        <v>16</v>
      </c>
      <c r="B20" s="97" t="s">
        <v>3045</v>
      </c>
      <c r="C20" s="94" t="s">
        <v>3028</v>
      </c>
      <c r="D20" s="94">
        <v>6.76</v>
      </c>
      <c r="E20" s="95">
        <v>75</v>
      </c>
      <c r="F20" s="96">
        <f t="shared" si="0"/>
        <v>507</v>
      </c>
      <c r="G20" s="53"/>
    </row>
    <row r="21" s="68" customFormat="1" ht="25" customHeight="1" spans="1:7">
      <c r="A21" s="94">
        <v>17</v>
      </c>
      <c r="B21" s="97" t="s">
        <v>3046</v>
      </c>
      <c r="C21" s="94" t="s">
        <v>3028</v>
      </c>
      <c r="D21" s="94">
        <v>1.44</v>
      </c>
      <c r="E21" s="95">
        <v>75</v>
      </c>
      <c r="F21" s="96">
        <f t="shared" si="0"/>
        <v>108</v>
      </c>
      <c r="G21" s="53"/>
    </row>
    <row r="22" s="68" customFormat="1" ht="25" customHeight="1" spans="1:7">
      <c r="A22" s="94">
        <v>18</v>
      </c>
      <c r="B22" s="97" t="s">
        <v>3047</v>
      </c>
      <c r="C22" s="94" t="s">
        <v>3028</v>
      </c>
      <c r="D22" s="94">
        <v>1.55</v>
      </c>
      <c r="E22" s="95">
        <v>75</v>
      </c>
      <c r="F22" s="96">
        <f t="shared" si="0"/>
        <v>116.25</v>
      </c>
      <c r="G22" s="53" t="s">
        <v>3048</v>
      </c>
    </row>
    <row r="23" s="68" customFormat="1" ht="25" customHeight="1" spans="1:7">
      <c r="A23" s="94">
        <v>19</v>
      </c>
      <c r="B23" s="97" t="s">
        <v>3049</v>
      </c>
      <c r="C23" s="94" t="s">
        <v>3028</v>
      </c>
      <c r="D23" s="94">
        <v>14.74</v>
      </c>
      <c r="E23" s="95">
        <v>75</v>
      </c>
      <c r="F23" s="96">
        <f t="shared" si="0"/>
        <v>1105.5</v>
      </c>
      <c r="G23" s="53" t="s">
        <v>3050</v>
      </c>
    </row>
    <row r="24" s="68" customFormat="1" ht="25" customHeight="1" spans="1:7">
      <c r="A24" s="94">
        <v>20</v>
      </c>
      <c r="B24" s="97" t="s">
        <v>3051</v>
      </c>
      <c r="C24" s="94" t="s">
        <v>3028</v>
      </c>
      <c r="D24" s="94">
        <v>2.34</v>
      </c>
      <c r="E24" s="95">
        <v>75</v>
      </c>
      <c r="F24" s="96">
        <f t="shared" si="0"/>
        <v>175.5</v>
      </c>
      <c r="G24" s="53" t="s">
        <v>3052</v>
      </c>
    </row>
    <row r="25" s="68" customFormat="1" ht="25" customHeight="1" spans="1:7">
      <c r="A25" s="94">
        <v>21</v>
      </c>
      <c r="B25" s="97" t="s">
        <v>3053</v>
      </c>
      <c r="C25" s="94" t="s">
        <v>3028</v>
      </c>
      <c r="D25" s="94">
        <v>12.12</v>
      </c>
      <c r="E25" s="95">
        <v>75</v>
      </c>
      <c r="F25" s="96">
        <f t="shared" si="0"/>
        <v>909</v>
      </c>
      <c r="G25" s="53" t="s">
        <v>3054</v>
      </c>
    </row>
    <row r="26" s="68" customFormat="1" ht="25" customHeight="1" spans="1:7">
      <c r="A26" s="94">
        <v>22</v>
      </c>
      <c r="B26" s="97" t="s">
        <v>3055</v>
      </c>
      <c r="C26" s="94" t="s">
        <v>3028</v>
      </c>
      <c r="D26" s="94">
        <v>13.47</v>
      </c>
      <c r="E26" s="95">
        <v>75</v>
      </c>
      <c r="F26" s="96">
        <f t="shared" si="0"/>
        <v>1010.25</v>
      </c>
      <c r="G26" s="53"/>
    </row>
    <row r="27" s="68" customFormat="1" ht="25" customHeight="1" spans="1:7">
      <c r="A27" s="94">
        <v>23</v>
      </c>
      <c r="B27" s="97" t="s">
        <v>177</v>
      </c>
      <c r="C27" s="94" t="s">
        <v>3028</v>
      </c>
      <c r="D27" s="94">
        <v>1.14</v>
      </c>
      <c r="E27" s="95">
        <v>75</v>
      </c>
      <c r="F27" s="96">
        <f t="shared" si="0"/>
        <v>85.5</v>
      </c>
      <c r="G27" s="53"/>
    </row>
    <row r="28" s="68" customFormat="1" ht="25" customHeight="1" spans="1:7">
      <c r="A28" s="94">
        <v>24</v>
      </c>
      <c r="B28" s="97" t="s">
        <v>3056</v>
      </c>
      <c r="C28" s="94" t="s">
        <v>3028</v>
      </c>
      <c r="D28" s="94">
        <v>0.97</v>
      </c>
      <c r="E28" s="95">
        <v>75</v>
      </c>
      <c r="F28" s="96">
        <f t="shared" si="0"/>
        <v>72.75</v>
      </c>
      <c r="G28" s="53"/>
    </row>
    <row r="29" s="68" customFormat="1" ht="25" customHeight="1" spans="1:7">
      <c r="A29" s="94">
        <v>25</v>
      </c>
      <c r="B29" s="97" t="s">
        <v>3057</v>
      </c>
      <c r="C29" s="94" t="s">
        <v>3028</v>
      </c>
      <c r="D29" s="94">
        <v>3.34</v>
      </c>
      <c r="E29" s="95">
        <v>75</v>
      </c>
      <c r="F29" s="96">
        <f t="shared" si="0"/>
        <v>250.5</v>
      </c>
      <c r="G29" s="53"/>
    </row>
    <row r="30" s="68" customFormat="1" ht="25" customHeight="1" spans="1:7">
      <c r="A30" s="94">
        <v>26</v>
      </c>
      <c r="B30" s="97" t="s">
        <v>3058</v>
      </c>
      <c r="C30" s="94" t="s">
        <v>3028</v>
      </c>
      <c r="D30" s="94">
        <v>5.15</v>
      </c>
      <c r="E30" s="95">
        <v>75</v>
      </c>
      <c r="F30" s="96">
        <f t="shared" si="0"/>
        <v>386.25</v>
      </c>
      <c r="G30" s="53" t="s">
        <v>3059</v>
      </c>
    </row>
    <row r="31" s="68" customFormat="1" ht="25" customHeight="1" spans="1:7">
      <c r="A31" s="94">
        <v>27</v>
      </c>
      <c r="B31" s="97" t="s">
        <v>3060</v>
      </c>
      <c r="C31" s="94" t="s">
        <v>3028</v>
      </c>
      <c r="D31" s="94">
        <v>22.23</v>
      </c>
      <c r="E31" s="95">
        <v>75</v>
      </c>
      <c r="F31" s="96">
        <f t="shared" si="0"/>
        <v>1667.25</v>
      </c>
      <c r="G31" s="53"/>
    </row>
    <row r="32" s="68" customFormat="1" ht="25" customHeight="1" spans="1:7">
      <c r="A32" s="94">
        <v>28</v>
      </c>
      <c r="B32" s="97" t="s">
        <v>3061</v>
      </c>
      <c r="C32" s="94" t="s">
        <v>3028</v>
      </c>
      <c r="D32" s="94">
        <v>3.82</v>
      </c>
      <c r="E32" s="95">
        <v>75</v>
      </c>
      <c r="F32" s="96">
        <f t="shared" si="0"/>
        <v>286.5</v>
      </c>
      <c r="G32" s="53"/>
    </row>
    <row r="33" s="68" customFormat="1" ht="25" customHeight="1" spans="1:7">
      <c r="A33" s="94">
        <v>29</v>
      </c>
      <c r="B33" s="97" t="s">
        <v>3062</v>
      </c>
      <c r="C33" s="94" t="s">
        <v>3028</v>
      </c>
      <c r="D33" s="94">
        <v>4.25</v>
      </c>
      <c r="E33" s="95">
        <v>75</v>
      </c>
      <c r="F33" s="96">
        <f t="shared" si="0"/>
        <v>318.75</v>
      </c>
      <c r="G33" s="53"/>
    </row>
    <row r="34" s="68" customFormat="1" ht="25" customHeight="1" spans="1:7">
      <c r="A34" s="94">
        <v>30</v>
      </c>
      <c r="B34" s="97" t="s">
        <v>3063</v>
      </c>
      <c r="C34" s="94" t="s">
        <v>3028</v>
      </c>
      <c r="D34" s="94">
        <v>9.1</v>
      </c>
      <c r="E34" s="95">
        <v>75</v>
      </c>
      <c r="F34" s="96">
        <f t="shared" si="0"/>
        <v>682.5</v>
      </c>
      <c r="G34" s="53"/>
    </row>
    <row r="35" s="68" customFormat="1" ht="25" customHeight="1" spans="1:7">
      <c r="A35" s="94">
        <v>31</v>
      </c>
      <c r="B35" s="97" t="s">
        <v>3064</v>
      </c>
      <c r="C35" s="94" t="s">
        <v>3028</v>
      </c>
      <c r="D35" s="94">
        <v>2.29</v>
      </c>
      <c r="E35" s="95">
        <v>75</v>
      </c>
      <c r="F35" s="96">
        <f t="shared" si="0"/>
        <v>171.75</v>
      </c>
      <c r="G35" s="53"/>
    </row>
    <row r="36" s="68" customFormat="1" ht="25" customHeight="1" spans="1:7">
      <c r="A36" s="94">
        <v>32</v>
      </c>
      <c r="B36" s="97" t="s">
        <v>3065</v>
      </c>
      <c r="C36" s="94" t="s">
        <v>3028</v>
      </c>
      <c r="D36" s="94">
        <v>12.26</v>
      </c>
      <c r="E36" s="95">
        <v>75</v>
      </c>
      <c r="F36" s="96">
        <f t="shared" si="0"/>
        <v>919.5</v>
      </c>
      <c r="G36" s="53"/>
    </row>
    <row r="37" s="68" customFormat="1" ht="25" customHeight="1" spans="1:7">
      <c r="A37" s="94">
        <v>33</v>
      </c>
      <c r="B37" s="97" t="s">
        <v>3066</v>
      </c>
      <c r="C37" s="94" t="s">
        <v>3028</v>
      </c>
      <c r="D37" s="94">
        <v>9.39</v>
      </c>
      <c r="E37" s="95">
        <v>75</v>
      </c>
      <c r="F37" s="96">
        <f t="shared" si="0"/>
        <v>704.25</v>
      </c>
      <c r="G37" s="53"/>
    </row>
    <row r="38" s="68" customFormat="1" ht="25" customHeight="1" spans="1:7">
      <c r="A38" s="94">
        <v>34</v>
      </c>
      <c r="B38" s="97" t="s">
        <v>3067</v>
      </c>
      <c r="C38" s="94" t="s">
        <v>3028</v>
      </c>
      <c r="D38" s="94">
        <v>3.55</v>
      </c>
      <c r="E38" s="95">
        <v>75</v>
      </c>
      <c r="F38" s="96">
        <f t="shared" si="0"/>
        <v>266.25</v>
      </c>
      <c r="G38" s="53"/>
    </row>
    <row r="39" s="68" customFormat="1" ht="25" customHeight="1" spans="1:7">
      <c r="A39" s="94">
        <v>35</v>
      </c>
      <c r="B39" s="97" t="s">
        <v>3068</v>
      </c>
      <c r="C39" s="94" t="s">
        <v>3028</v>
      </c>
      <c r="D39" s="94">
        <v>13.15</v>
      </c>
      <c r="E39" s="95">
        <v>75</v>
      </c>
      <c r="F39" s="96">
        <f t="shared" si="0"/>
        <v>986.25</v>
      </c>
      <c r="G39" s="53"/>
    </row>
    <row r="40" s="68" customFormat="1" ht="25" customHeight="1" spans="1:7">
      <c r="A40" s="94">
        <v>36</v>
      </c>
      <c r="B40" s="97" t="s">
        <v>3069</v>
      </c>
      <c r="C40" s="94" t="s">
        <v>3028</v>
      </c>
      <c r="D40" s="94">
        <v>2.53</v>
      </c>
      <c r="E40" s="95">
        <v>75</v>
      </c>
      <c r="F40" s="96">
        <f t="shared" si="0"/>
        <v>189.75</v>
      </c>
      <c r="G40" s="53"/>
    </row>
    <row r="41" s="68" customFormat="1" ht="25" customHeight="1" spans="1:7">
      <c r="A41" s="94">
        <v>37</v>
      </c>
      <c r="B41" s="97" t="s">
        <v>3070</v>
      </c>
      <c r="C41" s="94" t="s">
        <v>3028</v>
      </c>
      <c r="D41" s="94">
        <v>7.77</v>
      </c>
      <c r="E41" s="95">
        <v>75</v>
      </c>
      <c r="F41" s="96">
        <f t="shared" si="0"/>
        <v>582.75</v>
      </c>
      <c r="G41" s="53"/>
    </row>
    <row r="42" s="68" customFormat="1" ht="25" customHeight="1" spans="1:7">
      <c r="A42" s="94">
        <v>38</v>
      </c>
      <c r="B42" s="97" t="s">
        <v>3071</v>
      </c>
      <c r="C42" s="94" t="s">
        <v>3028</v>
      </c>
      <c r="D42" s="94">
        <v>5.29</v>
      </c>
      <c r="E42" s="95">
        <v>75</v>
      </c>
      <c r="F42" s="96">
        <f t="shared" si="0"/>
        <v>396.75</v>
      </c>
      <c r="G42" s="53"/>
    </row>
    <row r="43" s="68" customFormat="1" ht="25" customHeight="1" spans="1:7">
      <c r="A43" s="94">
        <v>39</v>
      </c>
      <c r="B43" s="97" t="s">
        <v>3072</v>
      </c>
      <c r="C43" s="94" t="s">
        <v>3028</v>
      </c>
      <c r="D43" s="94">
        <v>1.85</v>
      </c>
      <c r="E43" s="95">
        <v>75</v>
      </c>
      <c r="F43" s="96">
        <f t="shared" si="0"/>
        <v>138.75</v>
      </c>
      <c r="G43" s="53"/>
    </row>
    <row r="44" s="68" customFormat="1" ht="25" customHeight="1" spans="1:7">
      <c r="A44" s="94">
        <v>40</v>
      </c>
      <c r="B44" s="97" t="s">
        <v>3073</v>
      </c>
      <c r="C44" s="94" t="s">
        <v>3028</v>
      </c>
      <c r="D44" s="94">
        <v>11.33</v>
      </c>
      <c r="E44" s="95">
        <v>75</v>
      </c>
      <c r="F44" s="96">
        <f t="shared" si="0"/>
        <v>849.75</v>
      </c>
      <c r="G44" s="53"/>
    </row>
    <row r="45" s="68" customFormat="1" ht="25" customHeight="1" spans="1:7">
      <c r="A45" s="94">
        <v>41</v>
      </c>
      <c r="B45" s="97" t="s">
        <v>3074</v>
      </c>
      <c r="C45" s="94" t="s">
        <v>3028</v>
      </c>
      <c r="D45" s="94">
        <v>8.86</v>
      </c>
      <c r="E45" s="95">
        <v>75</v>
      </c>
      <c r="F45" s="96">
        <f t="shared" si="0"/>
        <v>664.5</v>
      </c>
      <c r="G45" s="53"/>
    </row>
    <row r="46" s="68" customFormat="1" ht="25" customHeight="1" spans="1:7">
      <c r="A46" s="94">
        <v>42</v>
      </c>
      <c r="B46" s="97" t="s">
        <v>3075</v>
      </c>
      <c r="C46" s="94" t="s">
        <v>3028</v>
      </c>
      <c r="D46" s="94">
        <v>6.9</v>
      </c>
      <c r="E46" s="95">
        <v>75</v>
      </c>
      <c r="F46" s="96">
        <f t="shared" si="0"/>
        <v>517.5</v>
      </c>
      <c r="G46" s="53"/>
    </row>
    <row r="47" s="68" customFormat="1" ht="25" customHeight="1" spans="1:7">
      <c r="A47" s="94">
        <v>43</v>
      </c>
      <c r="B47" s="97" t="s">
        <v>3076</v>
      </c>
      <c r="C47" s="94" t="s">
        <v>3028</v>
      </c>
      <c r="D47" s="94">
        <v>8.45</v>
      </c>
      <c r="E47" s="95">
        <v>75</v>
      </c>
      <c r="F47" s="96">
        <f t="shared" si="0"/>
        <v>633.75</v>
      </c>
      <c r="G47" s="53"/>
    </row>
    <row r="48" s="68" customFormat="1" ht="25" customHeight="1" spans="1:7">
      <c r="A48" s="94">
        <v>44</v>
      </c>
      <c r="B48" s="97" t="s">
        <v>3077</v>
      </c>
      <c r="C48" s="94" t="s">
        <v>3028</v>
      </c>
      <c r="D48" s="94">
        <v>10.42</v>
      </c>
      <c r="E48" s="95">
        <v>75</v>
      </c>
      <c r="F48" s="96">
        <f t="shared" si="0"/>
        <v>781.5</v>
      </c>
      <c r="G48" s="53"/>
    </row>
    <row r="49" s="68" customFormat="1" ht="25" customHeight="1" spans="1:7">
      <c r="A49" s="94">
        <v>45</v>
      </c>
      <c r="B49" s="97" t="s">
        <v>3078</v>
      </c>
      <c r="C49" s="94" t="s">
        <v>3028</v>
      </c>
      <c r="D49" s="94">
        <v>3.73</v>
      </c>
      <c r="E49" s="95">
        <v>75</v>
      </c>
      <c r="F49" s="96">
        <f t="shared" si="0"/>
        <v>279.75</v>
      </c>
      <c r="G49" s="53"/>
    </row>
    <row r="50" s="68" customFormat="1" ht="25" customHeight="1" spans="1:7">
      <c r="A50" s="94">
        <v>46</v>
      </c>
      <c r="B50" s="97" t="s">
        <v>3079</v>
      </c>
      <c r="C50" s="94" t="s">
        <v>3028</v>
      </c>
      <c r="D50" s="94">
        <v>13.39</v>
      </c>
      <c r="E50" s="95">
        <v>75</v>
      </c>
      <c r="F50" s="96">
        <f t="shared" si="0"/>
        <v>1004.25</v>
      </c>
      <c r="G50" s="53"/>
    </row>
    <row r="51" s="68" customFormat="1" ht="25" customHeight="1" spans="1:7">
      <c r="A51" s="94">
        <v>47</v>
      </c>
      <c r="B51" s="97" t="s">
        <v>3080</v>
      </c>
      <c r="C51" s="94" t="s">
        <v>3028</v>
      </c>
      <c r="D51" s="94">
        <v>22.23</v>
      </c>
      <c r="E51" s="95">
        <v>75</v>
      </c>
      <c r="F51" s="96">
        <f t="shared" si="0"/>
        <v>1667.25</v>
      </c>
      <c r="G51" s="53"/>
    </row>
    <row r="52" s="68" customFormat="1" ht="25" customHeight="1" spans="1:7">
      <c r="A52" s="94">
        <v>48</v>
      </c>
      <c r="B52" s="97" t="s">
        <v>176</v>
      </c>
      <c r="C52" s="94" t="s">
        <v>3028</v>
      </c>
      <c r="D52" s="94">
        <v>6.9</v>
      </c>
      <c r="E52" s="95">
        <v>75</v>
      </c>
      <c r="F52" s="96">
        <f t="shared" si="0"/>
        <v>517.5</v>
      </c>
      <c r="G52" s="53"/>
    </row>
    <row r="53" s="68" customFormat="1" ht="25" customHeight="1" spans="1:7">
      <c r="A53" s="94">
        <v>49</v>
      </c>
      <c r="B53" s="97" t="s">
        <v>3081</v>
      </c>
      <c r="C53" s="94" t="s">
        <v>3028</v>
      </c>
      <c r="D53" s="94">
        <v>6.94</v>
      </c>
      <c r="E53" s="95">
        <v>75</v>
      </c>
      <c r="F53" s="96">
        <f t="shared" si="0"/>
        <v>520.5</v>
      </c>
      <c r="G53" s="53"/>
    </row>
    <row r="54" s="68" customFormat="1" ht="25" customHeight="1" spans="1:7">
      <c r="A54" s="94">
        <v>50</v>
      </c>
      <c r="B54" s="97" t="s">
        <v>3082</v>
      </c>
      <c r="C54" s="94" t="s">
        <v>3028</v>
      </c>
      <c r="D54" s="94">
        <v>6.04</v>
      </c>
      <c r="E54" s="95">
        <v>75</v>
      </c>
      <c r="F54" s="96">
        <f t="shared" si="0"/>
        <v>453</v>
      </c>
      <c r="G54" s="53" t="s">
        <v>3083</v>
      </c>
    </row>
    <row r="55" s="68" customFormat="1" ht="25" customHeight="1" spans="1:7">
      <c r="A55" s="94">
        <v>51</v>
      </c>
      <c r="B55" s="97" t="s">
        <v>3084</v>
      </c>
      <c r="C55" s="94" t="s">
        <v>3028</v>
      </c>
      <c r="D55" s="94">
        <v>13.01</v>
      </c>
      <c r="E55" s="95">
        <v>75</v>
      </c>
      <c r="F55" s="96">
        <f t="shared" si="0"/>
        <v>975.75</v>
      </c>
      <c r="G55" s="53"/>
    </row>
    <row r="56" s="68" customFormat="1" ht="25" customHeight="1" spans="1:7">
      <c r="A56" s="94">
        <v>52</v>
      </c>
      <c r="B56" s="97" t="s">
        <v>3085</v>
      </c>
      <c r="C56" s="94" t="s">
        <v>3028</v>
      </c>
      <c r="D56" s="94">
        <v>23.62</v>
      </c>
      <c r="E56" s="95">
        <v>75</v>
      </c>
      <c r="F56" s="96">
        <f t="shared" si="0"/>
        <v>1771.5</v>
      </c>
      <c r="G56" s="53" t="s">
        <v>3086</v>
      </c>
    </row>
    <row r="57" s="68" customFormat="1" ht="25" customHeight="1" spans="1:7">
      <c r="A57" s="94">
        <v>53</v>
      </c>
      <c r="B57" s="97" t="s">
        <v>3087</v>
      </c>
      <c r="C57" s="94" t="s">
        <v>3028</v>
      </c>
      <c r="D57" s="94">
        <v>3.28</v>
      </c>
      <c r="E57" s="95">
        <v>75</v>
      </c>
      <c r="F57" s="96">
        <f t="shared" si="0"/>
        <v>246</v>
      </c>
      <c r="G57" s="53"/>
    </row>
    <row r="58" s="68" customFormat="1" ht="25" customHeight="1" spans="1:7">
      <c r="A58" s="94">
        <v>54</v>
      </c>
      <c r="B58" s="94" t="s">
        <v>3088</v>
      </c>
      <c r="C58" s="94" t="s">
        <v>3028</v>
      </c>
      <c r="D58" s="94">
        <v>1.2</v>
      </c>
      <c r="E58" s="95">
        <v>75</v>
      </c>
      <c r="F58" s="96">
        <f t="shared" si="0"/>
        <v>90</v>
      </c>
      <c r="G58" s="53"/>
    </row>
    <row r="59" s="68" customFormat="1" ht="25" customHeight="1" spans="1:7">
      <c r="A59" s="94">
        <v>55</v>
      </c>
      <c r="B59" s="94" t="s">
        <v>3089</v>
      </c>
      <c r="C59" s="94" t="s">
        <v>3028</v>
      </c>
      <c r="D59" s="94">
        <v>2.86</v>
      </c>
      <c r="E59" s="95">
        <v>75</v>
      </c>
      <c r="F59" s="96">
        <f t="shared" si="0"/>
        <v>214.5</v>
      </c>
      <c r="G59" s="53"/>
    </row>
    <row r="60" s="68" customFormat="1" ht="25" customHeight="1" spans="1:7">
      <c r="A60" s="94">
        <v>56</v>
      </c>
      <c r="B60" s="94" t="s">
        <v>3090</v>
      </c>
      <c r="C60" s="94" t="s">
        <v>3028</v>
      </c>
      <c r="D60" s="94">
        <v>4.8</v>
      </c>
      <c r="E60" s="95">
        <v>75</v>
      </c>
      <c r="F60" s="96">
        <f t="shared" si="0"/>
        <v>360</v>
      </c>
      <c r="G60" s="53"/>
    </row>
    <row r="61" s="68" customFormat="1" ht="25" customHeight="1" spans="1:7">
      <c r="A61" s="94">
        <v>57</v>
      </c>
      <c r="B61" s="94" t="s">
        <v>1758</v>
      </c>
      <c r="C61" s="94" t="s">
        <v>3028</v>
      </c>
      <c r="D61" s="94">
        <v>8.11</v>
      </c>
      <c r="E61" s="95">
        <v>75</v>
      </c>
      <c r="F61" s="96">
        <f t="shared" si="0"/>
        <v>608.25</v>
      </c>
      <c r="G61" s="53"/>
    </row>
    <row r="62" s="68" customFormat="1" ht="25" customHeight="1" spans="1:7">
      <c r="A62" s="94">
        <v>58</v>
      </c>
      <c r="B62" s="94" t="s">
        <v>3091</v>
      </c>
      <c r="C62" s="94" t="s">
        <v>3028</v>
      </c>
      <c r="D62" s="94">
        <v>10.58</v>
      </c>
      <c r="E62" s="95">
        <v>75</v>
      </c>
      <c r="F62" s="96">
        <f t="shared" si="0"/>
        <v>793.5</v>
      </c>
      <c r="G62" s="53"/>
    </row>
    <row r="63" s="68" customFormat="1" ht="25" customHeight="1" spans="1:7">
      <c r="A63" s="94">
        <v>59</v>
      </c>
      <c r="B63" s="97" t="s">
        <v>3092</v>
      </c>
      <c r="C63" s="94" t="s">
        <v>3093</v>
      </c>
      <c r="D63" s="94">
        <v>0.35</v>
      </c>
      <c r="E63" s="95">
        <v>75</v>
      </c>
      <c r="F63" s="96">
        <f t="shared" si="0"/>
        <v>26.25</v>
      </c>
      <c r="G63" s="53"/>
    </row>
    <row r="64" s="68" customFormat="1" ht="25" customHeight="1" spans="1:7">
      <c r="A64" s="94">
        <v>60</v>
      </c>
      <c r="B64" s="97" t="s">
        <v>3094</v>
      </c>
      <c r="C64" s="94" t="s">
        <v>3093</v>
      </c>
      <c r="D64" s="94">
        <v>1.36</v>
      </c>
      <c r="E64" s="95">
        <v>75</v>
      </c>
      <c r="F64" s="96">
        <f t="shared" si="0"/>
        <v>102</v>
      </c>
      <c r="G64" s="53"/>
    </row>
    <row r="65" s="68" customFormat="1" ht="25" customHeight="1" spans="1:7">
      <c r="A65" s="94">
        <v>61</v>
      </c>
      <c r="B65" s="97" t="s">
        <v>3095</v>
      </c>
      <c r="C65" s="94" t="s">
        <v>3093</v>
      </c>
      <c r="D65" s="94">
        <v>0.39</v>
      </c>
      <c r="E65" s="95">
        <v>75</v>
      </c>
      <c r="F65" s="96">
        <f t="shared" si="0"/>
        <v>29.25</v>
      </c>
      <c r="G65" s="53"/>
    </row>
    <row r="66" s="68" customFormat="1" ht="25" customHeight="1" spans="1:7">
      <c r="A66" s="94">
        <v>62</v>
      </c>
      <c r="B66" s="97" t="s">
        <v>3096</v>
      </c>
      <c r="C66" s="94" t="s">
        <v>3093</v>
      </c>
      <c r="D66" s="94">
        <v>6.03</v>
      </c>
      <c r="E66" s="95">
        <v>75</v>
      </c>
      <c r="F66" s="96">
        <f t="shared" si="0"/>
        <v>452.25</v>
      </c>
      <c r="G66" s="53"/>
    </row>
    <row r="67" s="68" customFormat="1" ht="25" customHeight="1" spans="1:7">
      <c r="A67" s="94">
        <v>63</v>
      </c>
      <c r="B67" s="97" t="s">
        <v>3097</v>
      </c>
      <c r="C67" s="94" t="s">
        <v>3093</v>
      </c>
      <c r="D67" s="94">
        <v>13.89</v>
      </c>
      <c r="E67" s="95">
        <v>75</v>
      </c>
      <c r="F67" s="96">
        <f t="shared" si="0"/>
        <v>1041.75</v>
      </c>
      <c r="G67" s="53"/>
    </row>
    <row r="68" s="68" customFormat="1" ht="25" customHeight="1" spans="1:7">
      <c r="A68" s="94">
        <v>64</v>
      </c>
      <c r="B68" s="97" t="s">
        <v>3098</v>
      </c>
      <c r="C68" s="94" t="s">
        <v>3093</v>
      </c>
      <c r="D68" s="94">
        <v>2.04</v>
      </c>
      <c r="E68" s="95">
        <v>75</v>
      </c>
      <c r="F68" s="96">
        <f t="shared" si="0"/>
        <v>153</v>
      </c>
      <c r="G68" s="53"/>
    </row>
    <row r="69" s="68" customFormat="1" ht="25" customHeight="1" spans="1:7">
      <c r="A69" s="94">
        <v>65</v>
      </c>
      <c r="B69" s="97" t="s">
        <v>3099</v>
      </c>
      <c r="C69" s="94" t="s">
        <v>3093</v>
      </c>
      <c r="D69" s="94">
        <v>5.79</v>
      </c>
      <c r="E69" s="95">
        <v>75</v>
      </c>
      <c r="F69" s="96">
        <f t="shared" si="0"/>
        <v>434.25</v>
      </c>
      <c r="G69" s="53"/>
    </row>
    <row r="70" s="68" customFormat="1" ht="25" customHeight="1" spans="1:7">
      <c r="A70" s="94">
        <v>66</v>
      </c>
      <c r="B70" s="97" t="s">
        <v>3100</v>
      </c>
      <c r="C70" s="94" t="s">
        <v>3093</v>
      </c>
      <c r="D70" s="94">
        <v>12.18</v>
      </c>
      <c r="E70" s="95">
        <v>75</v>
      </c>
      <c r="F70" s="96">
        <f t="shared" ref="F70:F133" si="1">D70*E70</f>
        <v>913.5</v>
      </c>
      <c r="G70" s="53" t="s">
        <v>3101</v>
      </c>
    </row>
    <row r="71" s="68" customFormat="1" ht="25" customHeight="1" spans="1:7">
      <c r="A71" s="94">
        <v>67</v>
      </c>
      <c r="B71" s="97" t="s">
        <v>3102</v>
      </c>
      <c r="C71" s="94" t="s">
        <v>3093</v>
      </c>
      <c r="D71" s="94">
        <v>3.18</v>
      </c>
      <c r="E71" s="95">
        <v>75</v>
      </c>
      <c r="F71" s="96">
        <f t="shared" si="1"/>
        <v>238.5</v>
      </c>
      <c r="G71" s="53"/>
    </row>
    <row r="72" s="68" customFormat="1" ht="25" customHeight="1" spans="1:7">
      <c r="A72" s="94">
        <v>68</v>
      </c>
      <c r="B72" s="97" t="s">
        <v>3103</v>
      </c>
      <c r="C72" s="94" t="s">
        <v>3093</v>
      </c>
      <c r="D72" s="94">
        <v>5.67</v>
      </c>
      <c r="E72" s="95">
        <v>75</v>
      </c>
      <c r="F72" s="96">
        <f t="shared" si="1"/>
        <v>425.25</v>
      </c>
      <c r="G72" s="53"/>
    </row>
    <row r="73" s="68" customFormat="1" ht="25" customHeight="1" spans="1:7">
      <c r="A73" s="94">
        <v>69</v>
      </c>
      <c r="B73" s="97" t="s">
        <v>3104</v>
      </c>
      <c r="C73" s="94" t="s">
        <v>3093</v>
      </c>
      <c r="D73" s="94">
        <v>0.54</v>
      </c>
      <c r="E73" s="95">
        <v>75</v>
      </c>
      <c r="F73" s="96">
        <f t="shared" si="1"/>
        <v>40.5</v>
      </c>
      <c r="G73" s="53"/>
    </row>
    <row r="74" s="68" customFormat="1" ht="25" customHeight="1" spans="1:7">
      <c r="A74" s="94">
        <v>70</v>
      </c>
      <c r="B74" s="97" t="s">
        <v>3105</v>
      </c>
      <c r="C74" s="94" t="s">
        <v>3093</v>
      </c>
      <c r="D74" s="94">
        <v>8.62</v>
      </c>
      <c r="E74" s="95">
        <v>75</v>
      </c>
      <c r="F74" s="96">
        <f t="shared" si="1"/>
        <v>646.5</v>
      </c>
      <c r="G74" s="53"/>
    </row>
    <row r="75" s="68" customFormat="1" ht="25" customHeight="1" spans="1:7">
      <c r="A75" s="94">
        <v>71</v>
      </c>
      <c r="B75" s="97" t="s">
        <v>3106</v>
      </c>
      <c r="C75" s="94" t="s">
        <v>3093</v>
      </c>
      <c r="D75" s="94">
        <v>0.6</v>
      </c>
      <c r="E75" s="95">
        <v>75</v>
      </c>
      <c r="F75" s="96">
        <f t="shared" si="1"/>
        <v>45</v>
      </c>
      <c r="G75" s="53"/>
    </row>
    <row r="76" s="68" customFormat="1" ht="25" customHeight="1" spans="1:7">
      <c r="A76" s="94">
        <v>72</v>
      </c>
      <c r="B76" s="97" t="s">
        <v>3107</v>
      </c>
      <c r="C76" s="94" t="s">
        <v>3093</v>
      </c>
      <c r="D76" s="94">
        <v>9.27</v>
      </c>
      <c r="E76" s="95">
        <v>75</v>
      </c>
      <c r="F76" s="96">
        <f t="shared" si="1"/>
        <v>695.25</v>
      </c>
      <c r="G76" s="53"/>
    </row>
    <row r="77" s="68" customFormat="1" ht="25" customHeight="1" spans="1:7">
      <c r="A77" s="94">
        <v>73</v>
      </c>
      <c r="B77" s="97" t="s">
        <v>3108</v>
      </c>
      <c r="C77" s="94" t="s">
        <v>3093</v>
      </c>
      <c r="D77" s="94">
        <v>2.88</v>
      </c>
      <c r="E77" s="95">
        <v>75</v>
      </c>
      <c r="F77" s="96">
        <f t="shared" si="1"/>
        <v>216</v>
      </c>
      <c r="G77" s="53"/>
    </row>
    <row r="78" s="68" customFormat="1" ht="25" customHeight="1" spans="1:7">
      <c r="A78" s="94">
        <v>74</v>
      </c>
      <c r="B78" s="97" t="s">
        <v>3109</v>
      </c>
      <c r="C78" s="94" t="s">
        <v>3093</v>
      </c>
      <c r="D78" s="94">
        <v>3.16</v>
      </c>
      <c r="E78" s="95">
        <v>75</v>
      </c>
      <c r="F78" s="96">
        <f t="shared" si="1"/>
        <v>237</v>
      </c>
      <c r="G78" s="53"/>
    </row>
    <row r="79" s="68" customFormat="1" ht="25" customHeight="1" spans="1:7">
      <c r="A79" s="94">
        <v>75</v>
      </c>
      <c r="B79" s="97" t="s">
        <v>3110</v>
      </c>
      <c r="C79" s="94" t="s">
        <v>3093</v>
      </c>
      <c r="D79" s="94">
        <v>11.91</v>
      </c>
      <c r="E79" s="95">
        <v>75</v>
      </c>
      <c r="F79" s="96">
        <f t="shared" si="1"/>
        <v>893.25</v>
      </c>
      <c r="G79" s="53" t="s">
        <v>3111</v>
      </c>
    </row>
    <row r="80" s="68" customFormat="1" ht="25" customHeight="1" spans="1:7">
      <c r="A80" s="94">
        <v>76</v>
      </c>
      <c r="B80" s="97" t="s">
        <v>3112</v>
      </c>
      <c r="C80" s="94" t="s">
        <v>3093</v>
      </c>
      <c r="D80" s="94">
        <v>0.92</v>
      </c>
      <c r="E80" s="95">
        <v>75</v>
      </c>
      <c r="F80" s="96">
        <f t="shared" si="1"/>
        <v>69</v>
      </c>
      <c r="G80" s="53"/>
    </row>
    <row r="81" s="68" customFormat="1" ht="25" customHeight="1" spans="1:7">
      <c r="A81" s="94">
        <v>77</v>
      </c>
      <c r="B81" s="97" t="s">
        <v>3113</v>
      </c>
      <c r="C81" s="94" t="s">
        <v>3093</v>
      </c>
      <c r="D81" s="94">
        <v>5.79</v>
      </c>
      <c r="E81" s="95">
        <v>75</v>
      </c>
      <c r="F81" s="96">
        <f t="shared" si="1"/>
        <v>434.25</v>
      </c>
      <c r="G81" s="53"/>
    </row>
    <row r="82" s="68" customFormat="1" ht="25" customHeight="1" spans="1:7">
      <c r="A82" s="94">
        <v>78</v>
      </c>
      <c r="B82" s="97" t="s">
        <v>3114</v>
      </c>
      <c r="C82" s="94" t="s">
        <v>3093</v>
      </c>
      <c r="D82" s="94">
        <v>4.13</v>
      </c>
      <c r="E82" s="95">
        <v>75</v>
      </c>
      <c r="F82" s="96">
        <f t="shared" si="1"/>
        <v>309.75</v>
      </c>
      <c r="G82" s="53"/>
    </row>
    <row r="83" s="68" customFormat="1" ht="25" customHeight="1" spans="1:7">
      <c r="A83" s="94">
        <v>79</v>
      </c>
      <c r="B83" s="97" t="s">
        <v>3115</v>
      </c>
      <c r="C83" s="94" t="s">
        <v>3093</v>
      </c>
      <c r="D83" s="94">
        <v>0.79</v>
      </c>
      <c r="E83" s="95">
        <v>75</v>
      </c>
      <c r="F83" s="96">
        <f t="shared" si="1"/>
        <v>59.25</v>
      </c>
      <c r="G83" s="53"/>
    </row>
    <row r="84" s="68" customFormat="1" ht="25" customHeight="1" spans="1:7">
      <c r="A84" s="94">
        <v>80</v>
      </c>
      <c r="B84" s="97" t="s">
        <v>3116</v>
      </c>
      <c r="C84" s="94" t="s">
        <v>3093</v>
      </c>
      <c r="D84" s="94">
        <v>20.65</v>
      </c>
      <c r="E84" s="95">
        <v>75</v>
      </c>
      <c r="F84" s="96">
        <f t="shared" si="1"/>
        <v>1548.75</v>
      </c>
      <c r="G84" s="53"/>
    </row>
    <row r="85" s="68" customFormat="1" ht="25" customHeight="1" spans="1:7">
      <c r="A85" s="94">
        <v>81</v>
      </c>
      <c r="B85" s="97" t="s">
        <v>3117</v>
      </c>
      <c r="C85" s="94" t="s">
        <v>3093</v>
      </c>
      <c r="D85" s="94">
        <v>12.39</v>
      </c>
      <c r="E85" s="95">
        <v>75</v>
      </c>
      <c r="F85" s="96">
        <f t="shared" si="1"/>
        <v>929.25</v>
      </c>
      <c r="G85" s="53"/>
    </row>
    <row r="86" s="68" customFormat="1" ht="25" customHeight="1" spans="1:7">
      <c r="A86" s="94">
        <v>82</v>
      </c>
      <c r="B86" s="97" t="s">
        <v>3118</v>
      </c>
      <c r="C86" s="94" t="s">
        <v>3093</v>
      </c>
      <c r="D86" s="94">
        <v>13.03</v>
      </c>
      <c r="E86" s="95">
        <v>75</v>
      </c>
      <c r="F86" s="96">
        <f t="shared" si="1"/>
        <v>977.25</v>
      </c>
      <c r="G86" s="53"/>
    </row>
    <row r="87" s="68" customFormat="1" ht="25" customHeight="1" spans="1:7">
      <c r="A87" s="94">
        <v>83</v>
      </c>
      <c r="B87" s="97" t="s">
        <v>3119</v>
      </c>
      <c r="C87" s="94" t="s">
        <v>3093</v>
      </c>
      <c r="D87" s="94">
        <v>1.05</v>
      </c>
      <c r="E87" s="95">
        <v>75</v>
      </c>
      <c r="F87" s="96">
        <f t="shared" si="1"/>
        <v>78.75</v>
      </c>
      <c r="G87" s="53"/>
    </row>
    <row r="88" s="68" customFormat="1" ht="25" customHeight="1" spans="1:7">
      <c r="A88" s="94">
        <v>84</v>
      </c>
      <c r="B88" s="97" t="s">
        <v>3120</v>
      </c>
      <c r="C88" s="94" t="s">
        <v>3093</v>
      </c>
      <c r="D88" s="94">
        <v>26.59</v>
      </c>
      <c r="E88" s="95">
        <v>75</v>
      </c>
      <c r="F88" s="96">
        <f t="shared" si="1"/>
        <v>1994.25</v>
      </c>
      <c r="G88" s="53"/>
    </row>
    <row r="89" s="68" customFormat="1" ht="25" customHeight="1" spans="1:7">
      <c r="A89" s="94">
        <v>85</v>
      </c>
      <c r="B89" s="97" t="s">
        <v>3121</v>
      </c>
      <c r="C89" s="94" t="s">
        <v>3093</v>
      </c>
      <c r="D89" s="94">
        <v>1.9</v>
      </c>
      <c r="E89" s="95">
        <v>75</v>
      </c>
      <c r="F89" s="96">
        <f t="shared" si="1"/>
        <v>142.5</v>
      </c>
      <c r="G89" s="53"/>
    </row>
    <row r="90" s="68" customFormat="1" ht="25" customHeight="1" spans="1:7">
      <c r="A90" s="94">
        <v>86</v>
      </c>
      <c r="B90" s="97" t="s">
        <v>3122</v>
      </c>
      <c r="C90" s="94" t="s">
        <v>3093</v>
      </c>
      <c r="D90" s="94">
        <v>0.63</v>
      </c>
      <c r="E90" s="95">
        <v>75</v>
      </c>
      <c r="F90" s="96">
        <f t="shared" si="1"/>
        <v>47.25</v>
      </c>
      <c r="G90" s="53"/>
    </row>
    <row r="91" s="68" customFormat="1" ht="25" customHeight="1" spans="1:7">
      <c r="A91" s="94">
        <v>87</v>
      </c>
      <c r="B91" s="97" t="s">
        <v>3123</v>
      </c>
      <c r="C91" s="94" t="s">
        <v>3093</v>
      </c>
      <c r="D91" s="94">
        <v>6.72</v>
      </c>
      <c r="E91" s="95">
        <v>75</v>
      </c>
      <c r="F91" s="96">
        <f t="shared" si="1"/>
        <v>504</v>
      </c>
      <c r="G91" s="53" t="s">
        <v>3124</v>
      </c>
    </row>
    <row r="92" s="68" customFormat="1" ht="25" customHeight="1" spans="1:7">
      <c r="A92" s="94">
        <v>88</v>
      </c>
      <c r="B92" s="97" t="s">
        <v>3125</v>
      </c>
      <c r="C92" s="94" t="s">
        <v>3093</v>
      </c>
      <c r="D92" s="94">
        <v>0.6</v>
      </c>
      <c r="E92" s="95">
        <v>75</v>
      </c>
      <c r="F92" s="96">
        <f t="shared" si="1"/>
        <v>45</v>
      </c>
      <c r="G92" s="53"/>
    </row>
    <row r="93" s="68" customFormat="1" ht="25" customHeight="1" spans="1:7">
      <c r="A93" s="94">
        <v>89</v>
      </c>
      <c r="B93" s="97" t="s">
        <v>2222</v>
      </c>
      <c r="C93" s="94" t="s">
        <v>3093</v>
      </c>
      <c r="D93" s="94">
        <v>13.73</v>
      </c>
      <c r="E93" s="95">
        <v>75</v>
      </c>
      <c r="F93" s="96">
        <f t="shared" si="1"/>
        <v>1029.75</v>
      </c>
      <c r="G93" s="53" t="s">
        <v>3126</v>
      </c>
    </row>
    <row r="94" s="68" customFormat="1" ht="25" customHeight="1" spans="1:7">
      <c r="A94" s="94">
        <v>90</v>
      </c>
      <c r="B94" s="97" t="s">
        <v>3127</v>
      </c>
      <c r="C94" s="94" t="s">
        <v>3093</v>
      </c>
      <c r="D94" s="94">
        <v>1.42</v>
      </c>
      <c r="E94" s="95">
        <v>75</v>
      </c>
      <c r="F94" s="96">
        <f t="shared" si="1"/>
        <v>106.5</v>
      </c>
      <c r="G94" s="53"/>
    </row>
    <row r="95" s="68" customFormat="1" ht="25" customHeight="1" spans="1:7">
      <c r="A95" s="94">
        <v>91</v>
      </c>
      <c r="B95" s="97" t="s">
        <v>2181</v>
      </c>
      <c r="C95" s="94" t="s">
        <v>3093</v>
      </c>
      <c r="D95" s="94">
        <v>15.66</v>
      </c>
      <c r="E95" s="95">
        <v>75</v>
      </c>
      <c r="F95" s="96">
        <f t="shared" si="1"/>
        <v>1174.5</v>
      </c>
      <c r="G95" s="53"/>
    </row>
    <row r="96" s="68" customFormat="1" ht="25" customHeight="1" spans="1:7">
      <c r="A96" s="94">
        <v>92</v>
      </c>
      <c r="B96" s="97" t="s">
        <v>3128</v>
      </c>
      <c r="C96" s="94" t="s">
        <v>3093</v>
      </c>
      <c r="D96" s="94">
        <v>8.09</v>
      </c>
      <c r="E96" s="95">
        <v>75</v>
      </c>
      <c r="F96" s="96">
        <f t="shared" si="1"/>
        <v>606.75</v>
      </c>
      <c r="G96" s="53"/>
    </row>
    <row r="97" s="68" customFormat="1" ht="25" customHeight="1" spans="1:7">
      <c r="A97" s="94">
        <v>93</v>
      </c>
      <c r="B97" s="97" t="s">
        <v>3129</v>
      </c>
      <c r="C97" s="94" t="s">
        <v>3093</v>
      </c>
      <c r="D97" s="94">
        <v>20.91</v>
      </c>
      <c r="E97" s="95">
        <v>75</v>
      </c>
      <c r="F97" s="96">
        <f t="shared" si="1"/>
        <v>1568.25</v>
      </c>
      <c r="G97" s="53" t="s">
        <v>3130</v>
      </c>
    </row>
    <row r="98" s="68" customFormat="1" ht="25" customHeight="1" spans="1:7">
      <c r="A98" s="94">
        <v>94</v>
      </c>
      <c r="B98" s="97" t="s">
        <v>3131</v>
      </c>
      <c r="C98" s="94" t="s">
        <v>3093</v>
      </c>
      <c r="D98" s="94">
        <v>4.44</v>
      </c>
      <c r="E98" s="95">
        <v>75</v>
      </c>
      <c r="F98" s="96">
        <f t="shared" si="1"/>
        <v>333</v>
      </c>
      <c r="G98" s="53"/>
    </row>
    <row r="99" s="68" customFormat="1" ht="25" customHeight="1" spans="1:7">
      <c r="A99" s="94">
        <v>95</v>
      </c>
      <c r="B99" s="97" t="s">
        <v>3132</v>
      </c>
      <c r="C99" s="94" t="s">
        <v>3093</v>
      </c>
      <c r="D99" s="94">
        <v>1.82</v>
      </c>
      <c r="E99" s="95">
        <v>75</v>
      </c>
      <c r="F99" s="96">
        <f t="shared" si="1"/>
        <v>136.5</v>
      </c>
      <c r="G99" s="53" t="s">
        <v>3133</v>
      </c>
    </row>
    <row r="100" s="68" customFormat="1" ht="25" customHeight="1" spans="1:7">
      <c r="A100" s="94">
        <v>96</v>
      </c>
      <c r="B100" s="97" t="s">
        <v>3134</v>
      </c>
      <c r="C100" s="94" t="s">
        <v>3093</v>
      </c>
      <c r="D100" s="94">
        <v>13.57</v>
      </c>
      <c r="E100" s="95">
        <v>75</v>
      </c>
      <c r="F100" s="96">
        <f t="shared" si="1"/>
        <v>1017.75</v>
      </c>
      <c r="G100" s="53" t="s">
        <v>3135</v>
      </c>
    </row>
    <row r="101" s="68" customFormat="1" ht="25" customHeight="1" spans="1:7">
      <c r="A101" s="94">
        <v>97</v>
      </c>
      <c r="B101" s="97" t="s">
        <v>3136</v>
      </c>
      <c r="C101" s="94" t="s">
        <v>3093</v>
      </c>
      <c r="D101" s="94">
        <v>13.38</v>
      </c>
      <c r="E101" s="95">
        <v>75</v>
      </c>
      <c r="F101" s="96">
        <f t="shared" si="1"/>
        <v>1003.5</v>
      </c>
      <c r="G101" s="53" t="s">
        <v>3137</v>
      </c>
    </row>
    <row r="102" s="68" customFormat="1" ht="25" customHeight="1" spans="1:7">
      <c r="A102" s="94">
        <v>98</v>
      </c>
      <c r="B102" s="97" t="s">
        <v>3138</v>
      </c>
      <c r="C102" s="94" t="s">
        <v>3093</v>
      </c>
      <c r="D102" s="94">
        <v>6</v>
      </c>
      <c r="E102" s="95">
        <v>75</v>
      </c>
      <c r="F102" s="96">
        <f t="shared" si="1"/>
        <v>450</v>
      </c>
      <c r="G102" s="53" t="s">
        <v>3139</v>
      </c>
    </row>
    <row r="103" s="68" customFormat="1" ht="25" customHeight="1" spans="1:7">
      <c r="A103" s="94">
        <v>99</v>
      </c>
      <c r="B103" s="97" t="s">
        <v>3140</v>
      </c>
      <c r="C103" s="94" t="s">
        <v>3093</v>
      </c>
      <c r="D103" s="94">
        <v>18.32</v>
      </c>
      <c r="E103" s="95">
        <v>75</v>
      </c>
      <c r="F103" s="96">
        <f t="shared" si="1"/>
        <v>1374</v>
      </c>
      <c r="G103" s="53"/>
    </row>
    <row r="104" s="68" customFormat="1" ht="25" customHeight="1" spans="1:7">
      <c r="A104" s="94">
        <v>100</v>
      </c>
      <c r="B104" s="97" t="s">
        <v>3141</v>
      </c>
      <c r="C104" s="94" t="s">
        <v>3093</v>
      </c>
      <c r="D104" s="94">
        <v>3.35</v>
      </c>
      <c r="E104" s="95">
        <v>75</v>
      </c>
      <c r="F104" s="96">
        <f t="shared" si="1"/>
        <v>251.25</v>
      </c>
      <c r="G104" s="53"/>
    </row>
    <row r="105" s="68" customFormat="1" ht="25" customHeight="1" spans="1:7">
      <c r="A105" s="94">
        <v>101</v>
      </c>
      <c r="B105" s="97" t="s">
        <v>3142</v>
      </c>
      <c r="C105" s="94" t="s">
        <v>3093</v>
      </c>
      <c r="D105" s="94">
        <v>27.83</v>
      </c>
      <c r="E105" s="95">
        <v>75</v>
      </c>
      <c r="F105" s="96">
        <f t="shared" si="1"/>
        <v>2087.25</v>
      </c>
      <c r="G105" s="53"/>
    </row>
    <row r="106" s="68" customFormat="1" ht="25" customHeight="1" spans="1:7">
      <c r="A106" s="94">
        <v>102</v>
      </c>
      <c r="B106" s="97" t="s">
        <v>3143</v>
      </c>
      <c r="C106" s="94" t="s">
        <v>3093</v>
      </c>
      <c r="D106" s="94">
        <v>14.36</v>
      </c>
      <c r="E106" s="95">
        <v>75</v>
      </c>
      <c r="F106" s="96">
        <f t="shared" si="1"/>
        <v>1077</v>
      </c>
      <c r="G106" s="53"/>
    </row>
    <row r="107" s="68" customFormat="1" ht="25" customHeight="1" spans="1:7">
      <c r="A107" s="94">
        <v>103</v>
      </c>
      <c r="B107" s="97" t="s">
        <v>3144</v>
      </c>
      <c r="C107" s="94" t="s">
        <v>3093</v>
      </c>
      <c r="D107" s="94">
        <v>0.53</v>
      </c>
      <c r="E107" s="95">
        <v>75</v>
      </c>
      <c r="F107" s="96">
        <f t="shared" si="1"/>
        <v>39.75</v>
      </c>
      <c r="G107" s="53"/>
    </row>
    <row r="108" s="68" customFormat="1" ht="25" customHeight="1" spans="1:7">
      <c r="A108" s="94">
        <v>104</v>
      </c>
      <c r="B108" s="97" t="s">
        <v>3145</v>
      </c>
      <c r="C108" s="94" t="s">
        <v>3093</v>
      </c>
      <c r="D108" s="94">
        <v>4.46</v>
      </c>
      <c r="E108" s="95">
        <v>75</v>
      </c>
      <c r="F108" s="96">
        <f t="shared" si="1"/>
        <v>334.5</v>
      </c>
      <c r="G108" s="53"/>
    </row>
    <row r="109" s="68" customFormat="1" ht="25" customHeight="1" spans="1:7">
      <c r="A109" s="94">
        <v>105</v>
      </c>
      <c r="B109" s="97" t="s">
        <v>3146</v>
      </c>
      <c r="C109" s="94" t="s">
        <v>3093</v>
      </c>
      <c r="D109" s="94">
        <v>2.7</v>
      </c>
      <c r="E109" s="95">
        <v>75</v>
      </c>
      <c r="F109" s="96">
        <f t="shared" si="1"/>
        <v>202.5</v>
      </c>
      <c r="G109" s="53"/>
    </row>
    <row r="110" s="68" customFormat="1" ht="25" customHeight="1" spans="1:7">
      <c r="A110" s="94">
        <v>106</v>
      </c>
      <c r="B110" s="97" t="s">
        <v>3147</v>
      </c>
      <c r="C110" s="94" t="s">
        <v>3093</v>
      </c>
      <c r="D110" s="94">
        <v>7.08</v>
      </c>
      <c r="E110" s="95">
        <v>75</v>
      </c>
      <c r="F110" s="96">
        <f t="shared" si="1"/>
        <v>531</v>
      </c>
      <c r="G110" s="53" t="s">
        <v>3148</v>
      </c>
    </row>
    <row r="111" s="68" customFormat="1" ht="25" customHeight="1" spans="1:7">
      <c r="A111" s="94">
        <v>107</v>
      </c>
      <c r="B111" s="97" t="s">
        <v>3149</v>
      </c>
      <c r="C111" s="94" t="s">
        <v>3093</v>
      </c>
      <c r="D111" s="94">
        <v>13.93</v>
      </c>
      <c r="E111" s="95">
        <v>75</v>
      </c>
      <c r="F111" s="96">
        <f t="shared" si="1"/>
        <v>1044.75</v>
      </c>
      <c r="G111" s="53"/>
    </row>
    <row r="112" s="68" customFormat="1" ht="25" customHeight="1" spans="1:7">
      <c r="A112" s="94">
        <v>108</v>
      </c>
      <c r="B112" s="97" t="s">
        <v>3150</v>
      </c>
      <c r="C112" s="94" t="s">
        <v>3093</v>
      </c>
      <c r="D112" s="94">
        <v>8.77</v>
      </c>
      <c r="E112" s="95">
        <v>75</v>
      </c>
      <c r="F112" s="96">
        <f t="shared" si="1"/>
        <v>657.75</v>
      </c>
      <c r="G112" s="53"/>
    </row>
    <row r="113" s="68" customFormat="1" ht="25" customHeight="1" spans="1:7">
      <c r="A113" s="94">
        <v>109</v>
      </c>
      <c r="B113" s="97" t="s">
        <v>3151</v>
      </c>
      <c r="C113" s="94" t="s">
        <v>3093</v>
      </c>
      <c r="D113" s="94">
        <v>23.53</v>
      </c>
      <c r="E113" s="95">
        <v>75</v>
      </c>
      <c r="F113" s="96">
        <f t="shared" si="1"/>
        <v>1764.75</v>
      </c>
      <c r="G113" s="53"/>
    </row>
    <row r="114" s="68" customFormat="1" ht="25" customHeight="1" spans="1:7">
      <c r="A114" s="94">
        <v>110</v>
      </c>
      <c r="B114" s="97" t="s">
        <v>3152</v>
      </c>
      <c r="C114" s="94" t="s">
        <v>3093</v>
      </c>
      <c r="D114" s="94">
        <v>19.56</v>
      </c>
      <c r="E114" s="95">
        <v>75</v>
      </c>
      <c r="F114" s="96">
        <f t="shared" si="1"/>
        <v>1467</v>
      </c>
      <c r="G114" s="53" t="s">
        <v>3153</v>
      </c>
    </row>
    <row r="115" s="68" customFormat="1" ht="25" customHeight="1" spans="1:7">
      <c r="A115" s="94">
        <v>111</v>
      </c>
      <c r="B115" s="97" t="s">
        <v>3154</v>
      </c>
      <c r="C115" s="94" t="s">
        <v>3093</v>
      </c>
      <c r="D115" s="94">
        <v>6.42</v>
      </c>
      <c r="E115" s="95">
        <v>75</v>
      </c>
      <c r="F115" s="96">
        <f t="shared" si="1"/>
        <v>481.5</v>
      </c>
      <c r="G115" s="53"/>
    </row>
    <row r="116" s="68" customFormat="1" ht="25" customHeight="1" spans="1:7">
      <c r="A116" s="94">
        <v>112</v>
      </c>
      <c r="B116" s="97" t="s">
        <v>3155</v>
      </c>
      <c r="C116" s="94" t="s">
        <v>3093</v>
      </c>
      <c r="D116" s="94">
        <v>2.88</v>
      </c>
      <c r="E116" s="95">
        <v>75</v>
      </c>
      <c r="F116" s="96">
        <f t="shared" si="1"/>
        <v>216</v>
      </c>
      <c r="G116" s="53" t="s">
        <v>3156</v>
      </c>
    </row>
    <row r="117" s="68" customFormat="1" ht="25" customHeight="1" spans="1:7">
      <c r="A117" s="94">
        <v>113</v>
      </c>
      <c r="B117" s="97" t="s">
        <v>3157</v>
      </c>
      <c r="C117" s="94" t="s">
        <v>3093</v>
      </c>
      <c r="D117" s="94">
        <v>13.12</v>
      </c>
      <c r="E117" s="95">
        <v>75</v>
      </c>
      <c r="F117" s="96">
        <f t="shared" si="1"/>
        <v>984</v>
      </c>
      <c r="G117" s="53" t="s">
        <v>3158</v>
      </c>
    </row>
    <row r="118" s="68" customFormat="1" ht="25" customHeight="1" spans="1:7">
      <c r="A118" s="94">
        <v>114</v>
      </c>
      <c r="B118" s="97" t="s">
        <v>3159</v>
      </c>
      <c r="C118" s="94" t="s">
        <v>3093</v>
      </c>
      <c r="D118" s="94">
        <v>14.81</v>
      </c>
      <c r="E118" s="95">
        <v>75</v>
      </c>
      <c r="F118" s="96">
        <f t="shared" si="1"/>
        <v>1110.75</v>
      </c>
      <c r="G118" s="53"/>
    </row>
    <row r="119" s="68" customFormat="1" ht="25" customHeight="1" spans="1:7">
      <c r="A119" s="94">
        <v>115</v>
      </c>
      <c r="B119" s="97" t="s">
        <v>3160</v>
      </c>
      <c r="C119" s="94" t="s">
        <v>3093</v>
      </c>
      <c r="D119" s="94">
        <v>2.31</v>
      </c>
      <c r="E119" s="95">
        <v>75</v>
      </c>
      <c r="F119" s="96">
        <f t="shared" si="1"/>
        <v>173.25</v>
      </c>
      <c r="G119" s="53"/>
    </row>
    <row r="120" s="68" customFormat="1" ht="25" customHeight="1" spans="1:7">
      <c r="A120" s="94">
        <v>116</v>
      </c>
      <c r="B120" s="97" t="s">
        <v>3161</v>
      </c>
      <c r="C120" s="94" t="s">
        <v>3093</v>
      </c>
      <c r="D120" s="94">
        <v>8.11</v>
      </c>
      <c r="E120" s="95">
        <v>75</v>
      </c>
      <c r="F120" s="96">
        <f t="shared" si="1"/>
        <v>608.25</v>
      </c>
      <c r="G120" s="53"/>
    </row>
    <row r="121" s="68" customFormat="1" ht="25" customHeight="1" spans="1:7">
      <c r="A121" s="94">
        <v>117</v>
      </c>
      <c r="B121" s="97" t="s">
        <v>3162</v>
      </c>
      <c r="C121" s="94" t="s">
        <v>3093</v>
      </c>
      <c r="D121" s="94">
        <v>3.14</v>
      </c>
      <c r="E121" s="95">
        <v>75</v>
      </c>
      <c r="F121" s="96">
        <f t="shared" si="1"/>
        <v>235.5</v>
      </c>
      <c r="G121" s="53"/>
    </row>
    <row r="122" s="68" customFormat="1" ht="25" customHeight="1" spans="1:7">
      <c r="A122" s="94">
        <v>118</v>
      </c>
      <c r="B122" s="97" t="s">
        <v>3163</v>
      </c>
      <c r="C122" s="94" t="s">
        <v>3093</v>
      </c>
      <c r="D122" s="94">
        <v>2.78</v>
      </c>
      <c r="E122" s="95">
        <v>75</v>
      </c>
      <c r="F122" s="96">
        <f t="shared" si="1"/>
        <v>208.5</v>
      </c>
      <c r="G122" s="53"/>
    </row>
    <row r="123" s="68" customFormat="1" ht="25" customHeight="1" spans="1:7">
      <c r="A123" s="94">
        <v>119</v>
      </c>
      <c r="B123" s="97" t="s">
        <v>3164</v>
      </c>
      <c r="C123" s="94" t="s">
        <v>3093</v>
      </c>
      <c r="D123" s="94">
        <v>16.73</v>
      </c>
      <c r="E123" s="95">
        <v>75</v>
      </c>
      <c r="F123" s="96">
        <f t="shared" si="1"/>
        <v>1254.75</v>
      </c>
      <c r="G123" s="53"/>
    </row>
    <row r="124" s="68" customFormat="1" ht="25" customHeight="1" spans="1:7">
      <c r="A124" s="94">
        <v>120</v>
      </c>
      <c r="B124" s="97" t="s">
        <v>3165</v>
      </c>
      <c r="C124" s="94" t="s">
        <v>3093</v>
      </c>
      <c r="D124" s="94">
        <v>2.86</v>
      </c>
      <c r="E124" s="95">
        <v>75</v>
      </c>
      <c r="F124" s="96">
        <f t="shared" si="1"/>
        <v>214.5</v>
      </c>
      <c r="G124" s="53"/>
    </row>
    <row r="125" s="68" customFormat="1" ht="25" customHeight="1" spans="1:7">
      <c r="A125" s="94">
        <v>121</v>
      </c>
      <c r="B125" s="97" t="s">
        <v>3166</v>
      </c>
      <c r="C125" s="94" t="s">
        <v>3093</v>
      </c>
      <c r="D125" s="94">
        <v>4.28</v>
      </c>
      <c r="E125" s="95">
        <v>75</v>
      </c>
      <c r="F125" s="96">
        <f t="shared" si="1"/>
        <v>321</v>
      </c>
      <c r="G125" s="53"/>
    </row>
    <row r="126" s="68" customFormat="1" ht="25" customHeight="1" spans="1:7">
      <c r="A126" s="94">
        <v>122</v>
      </c>
      <c r="B126" s="97" t="s">
        <v>3167</v>
      </c>
      <c r="C126" s="94" t="s">
        <v>3093</v>
      </c>
      <c r="D126" s="94">
        <v>2.24</v>
      </c>
      <c r="E126" s="95">
        <v>75</v>
      </c>
      <c r="F126" s="96">
        <f t="shared" si="1"/>
        <v>168</v>
      </c>
      <c r="G126" s="53"/>
    </row>
    <row r="127" s="68" customFormat="1" ht="25" customHeight="1" spans="1:7">
      <c r="A127" s="94">
        <v>123</v>
      </c>
      <c r="B127" s="97" t="s">
        <v>3168</v>
      </c>
      <c r="C127" s="94" t="s">
        <v>3093</v>
      </c>
      <c r="D127" s="94">
        <v>8.31</v>
      </c>
      <c r="E127" s="95">
        <v>75</v>
      </c>
      <c r="F127" s="96">
        <f t="shared" si="1"/>
        <v>623.25</v>
      </c>
      <c r="G127" s="53"/>
    </row>
    <row r="128" s="68" customFormat="1" ht="25" customHeight="1" spans="1:7">
      <c r="A128" s="94">
        <v>124</v>
      </c>
      <c r="B128" s="97" t="s">
        <v>3169</v>
      </c>
      <c r="C128" s="94" t="s">
        <v>3093</v>
      </c>
      <c r="D128" s="94">
        <v>18.96</v>
      </c>
      <c r="E128" s="95">
        <v>75</v>
      </c>
      <c r="F128" s="96">
        <f t="shared" si="1"/>
        <v>1422</v>
      </c>
      <c r="G128" s="53" t="s">
        <v>3170</v>
      </c>
    </row>
    <row r="129" s="68" customFormat="1" ht="25" customHeight="1" spans="1:7">
      <c r="A129" s="94">
        <v>125</v>
      </c>
      <c r="B129" s="97" t="s">
        <v>3171</v>
      </c>
      <c r="C129" s="94" t="s">
        <v>3093</v>
      </c>
      <c r="D129" s="94">
        <v>19.14</v>
      </c>
      <c r="E129" s="95">
        <v>75</v>
      </c>
      <c r="F129" s="96">
        <f t="shared" si="1"/>
        <v>1435.5</v>
      </c>
      <c r="G129" s="53"/>
    </row>
    <row r="130" s="68" customFormat="1" ht="25" customHeight="1" spans="1:7">
      <c r="A130" s="94">
        <v>126</v>
      </c>
      <c r="B130" s="97" t="s">
        <v>3172</v>
      </c>
      <c r="C130" s="94" t="s">
        <v>3093</v>
      </c>
      <c r="D130" s="94">
        <v>7.52</v>
      </c>
      <c r="E130" s="95">
        <v>75</v>
      </c>
      <c r="F130" s="96">
        <f t="shared" si="1"/>
        <v>564</v>
      </c>
      <c r="G130" s="53" t="s">
        <v>3173</v>
      </c>
    </row>
    <row r="131" s="68" customFormat="1" ht="25" customHeight="1" spans="1:7">
      <c r="A131" s="94">
        <v>127</v>
      </c>
      <c r="B131" s="97" t="s">
        <v>1155</v>
      </c>
      <c r="C131" s="94" t="s">
        <v>3093</v>
      </c>
      <c r="D131" s="94">
        <v>10.23</v>
      </c>
      <c r="E131" s="95">
        <v>75</v>
      </c>
      <c r="F131" s="96">
        <f t="shared" si="1"/>
        <v>767.25</v>
      </c>
      <c r="G131" s="53"/>
    </row>
    <row r="132" s="68" customFormat="1" ht="25" customHeight="1" spans="1:7">
      <c r="A132" s="94">
        <v>128</v>
      </c>
      <c r="B132" s="97" t="s">
        <v>3174</v>
      </c>
      <c r="C132" s="94" t="s">
        <v>3093</v>
      </c>
      <c r="D132" s="94">
        <v>5.57</v>
      </c>
      <c r="E132" s="95">
        <v>75</v>
      </c>
      <c r="F132" s="96">
        <f t="shared" si="1"/>
        <v>417.75</v>
      </c>
      <c r="G132" s="53"/>
    </row>
    <row r="133" s="68" customFormat="1" ht="25" customHeight="1" spans="1:7">
      <c r="A133" s="94">
        <v>129</v>
      </c>
      <c r="B133" s="97" t="s">
        <v>3175</v>
      </c>
      <c r="C133" s="94" t="s">
        <v>3093</v>
      </c>
      <c r="D133" s="94">
        <v>12.66</v>
      </c>
      <c r="E133" s="95">
        <v>75</v>
      </c>
      <c r="F133" s="96">
        <f t="shared" si="1"/>
        <v>949.5</v>
      </c>
      <c r="G133" s="53"/>
    </row>
    <row r="134" s="68" customFormat="1" ht="25" customHeight="1" spans="1:7">
      <c r="A134" s="94">
        <v>130</v>
      </c>
      <c r="B134" s="97" t="s">
        <v>3176</v>
      </c>
      <c r="C134" s="94" t="s">
        <v>3093</v>
      </c>
      <c r="D134" s="94">
        <v>7.57</v>
      </c>
      <c r="E134" s="95">
        <v>75</v>
      </c>
      <c r="F134" s="96">
        <f t="shared" ref="F134:F153" si="2">D134*E134</f>
        <v>567.75</v>
      </c>
      <c r="G134" s="53"/>
    </row>
    <row r="135" s="68" customFormat="1" ht="25" customHeight="1" spans="1:7">
      <c r="A135" s="94">
        <v>131</v>
      </c>
      <c r="B135" s="97" t="s">
        <v>3177</v>
      </c>
      <c r="C135" s="94" t="s">
        <v>3093</v>
      </c>
      <c r="D135" s="94">
        <v>6.62</v>
      </c>
      <c r="E135" s="95">
        <v>75</v>
      </c>
      <c r="F135" s="96">
        <f t="shared" si="2"/>
        <v>496.5</v>
      </c>
      <c r="G135" s="53"/>
    </row>
    <row r="136" s="68" customFormat="1" ht="25" customHeight="1" spans="1:7">
      <c r="A136" s="94">
        <v>132</v>
      </c>
      <c r="B136" s="97" t="s">
        <v>3178</v>
      </c>
      <c r="C136" s="94" t="s">
        <v>3093</v>
      </c>
      <c r="D136" s="94">
        <v>16.3</v>
      </c>
      <c r="E136" s="95">
        <v>75</v>
      </c>
      <c r="F136" s="96">
        <f t="shared" si="2"/>
        <v>1222.5</v>
      </c>
      <c r="G136" s="53"/>
    </row>
    <row r="137" s="68" customFormat="1" ht="25" customHeight="1" spans="1:7">
      <c r="A137" s="94">
        <v>133</v>
      </c>
      <c r="B137" s="97" t="s">
        <v>2604</v>
      </c>
      <c r="C137" s="94" t="s">
        <v>3093</v>
      </c>
      <c r="D137" s="94">
        <v>8</v>
      </c>
      <c r="E137" s="95">
        <v>75</v>
      </c>
      <c r="F137" s="96">
        <f t="shared" si="2"/>
        <v>600</v>
      </c>
      <c r="G137" s="53"/>
    </row>
    <row r="138" s="68" customFormat="1" ht="25" customHeight="1" spans="1:7">
      <c r="A138" s="94">
        <v>134</v>
      </c>
      <c r="B138" s="97" t="s">
        <v>3179</v>
      </c>
      <c r="C138" s="94" t="s">
        <v>3093</v>
      </c>
      <c r="D138" s="94">
        <v>6.96</v>
      </c>
      <c r="E138" s="95">
        <v>75</v>
      </c>
      <c r="F138" s="96">
        <f t="shared" si="2"/>
        <v>522</v>
      </c>
      <c r="G138" s="53"/>
    </row>
    <row r="139" s="68" customFormat="1" ht="25" customHeight="1" spans="1:7">
      <c r="A139" s="94">
        <v>135</v>
      </c>
      <c r="B139" s="97" t="s">
        <v>3180</v>
      </c>
      <c r="C139" s="94" t="s">
        <v>3093</v>
      </c>
      <c r="D139" s="94">
        <v>22.42</v>
      </c>
      <c r="E139" s="95">
        <v>75</v>
      </c>
      <c r="F139" s="96">
        <f t="shared" si="2"/>
        <v>1681.5</v>
      </c>
      <c r="G139" s="53" t="s">
        <v>3181</v>
      </c>
    </row>
    <row r="140" s="68" customFormat="1" ht="25" customHeight="1" spans="1:7">
      <c r="A140" s="94">
        <v>136</v>
      </c>
      <c r="B140" s="97" t="s">
        <v>3182</v>
      </c>
      <c r="C140" s="94" t="s">
        <v>3093</v>
      </c>
      <c r="D140" s="94">
        <v>9.92</v>
      </c>
      <c r="E140" s="95">
        <v>75</v>
      </c>
      <c r="F140" s="96">
        <f t="shared" si="2"/>
        <v>744</v>
      </c>
      <c r="G140" s="53" t="s">
        <v>3183</v>
      </c>
    </row>
    <row r="141" s="68" customFormat="1" ht="25" customHeight="1" spans="1:7">
      <c r="A141" s="94">
        <v>137</v>
      </c>
      <c r="B141" s="97" t="s">
        <v>1143</v>
      </c>
      <c r="C141" s="94" t="s">
        <v>3093</v>
      </c>
      <c r="D141" s="94">
        <v>15.53</v>
      </c>
      <c r="E141" s="95">
        <v>75</v>
      </c>
      <c r="F141" s="96">
        <f t="shared" si="2"/>
        <v>1164.75</v>
      </c>
      <c r="G141" s="53"/>
    </row>
    <row r="142" s="68" customFormat="1" ht="25" customHeight="1" spans="1:7">
      <c r="A142" s="94">
        <v>138</v>
      </c>
      <c r="B142" s="97" t="s">
        <v>1608</v>
      </c>
      <c r="C142" s="94" t="s">
        <v>3093</v>
      </c>
      <c r="D142" s="94">
        <v>10.02</v>
      </c>
      <c r="E142" s="95">
        <v>75</v>
      </c>
      <c r="F142" s="96">
        <f t="shared" si="2"/>
        <v>751.5</v>
      </c>
      <c r="G142" s="53"/>
    </row>
    <row r="143" s="68" customFormat="1" ht="25" customHeight="1" spans="1:7">
      <c r="A143" s="94">
        <v>139</v>
      </c>
      <c r="B143" s="97" t="s">
        <v>3184</v>
      </c>
      <c r="C143" s="94" t="s">
        <v>3093</v>
      </c>
      <c r="D143" s="94">
        <v>12.31</v>
      </c>
      <c r="E143" s="95">
        <v>75</v>
      </c>
      <c r="F143" s="96">
        <f t="shared" si="2"/>
        <v>923.25</v>
      </c>
      <c r="G143" s="53"/>
    </row>
    <row r="144" s="68" customFormat="1" ht="25" customHeight="1" spans="1:7">
      <c r="A144" s="94">
        <v>140</v>
      </c>
      <c r="B144" s="97" t="s">
        <v>3185</v>
      </c>
      <c r="C144" s="94" t="s">
        <v>3093</v>
      </c>
      <c r="D144" s="94">
        <v>6.61</v>
      </c>
      <c r="E144" s="95">
        <v>75</v>
      </c>
      <c r="F144" s="96">
        <f t="shared" si="2"/>
        <v>495.75</v>
      </c>
      <c r="G144" s="53"/>
    </row>
    <row r="145" s="68" customFormat="1" ht="25" customHeight="1" spans="1:7">
      <c r="A145" s="94">
        <v>141</v>
      </c>
      <c r="B145" s="97" t="s">
        <v>3186</v>
      </c>
      <c r="C145" s="94" t="s">
        <v>3093</v>
      </c>
      <c r="D145" s="94">
        <v>12.94</v>
      </c>
      <c r="E145" s="95">
        <v>75</v>
      </c>
      <c r="F145" s="96">
        <f t="shared" si="2"/>
        <v>970.5</v>
      </c>
      <c r="G145" s="53"/>
    </row>
    <row r="146" s="68" customFormat="1" ht="25" customHeight="1" spans="1:7">
      <c r="A146" s="94">
        <v>142</v>
      </c>
      <c r="B146" s="97" t="s">
        <v>3187</v>
      </c>
      <c r="C146" s="94" t="s">
        <v>3093</v>
      </c>
      <c r="D146" s="94">
        <v>24.67</v>
      </c>
      <c r="E146" s="95">
        <v>75</v>
      </c>
      <c r="F146" s="96">
        <f t="shared" si="2"/>
        <v>1850.25</v>
      </c>
      <c r="G146" s="53"/>
    </row>
    <row r="147" s="68" customFormat="1" ht="25" customHeight="1" spans="1:7">
      <c r="A147" s="94">
        <v>143</v>
      </c>
      <c r="B147" s="97" t="s">
        <v>3188</v>
      </c>
      <c r="C147" s="94" t="s">
        <v>3093</v>
      </c>
      <c r="D147" s="94">
        <v>11.31</v>
      </c>
      <c r="E147" s="95">
        <v>75</v>
      </c>
      <c r="F147" s="96">
        <f t="shared" si="2"/>
        <v>848.25</v>
      </c>
      <c r="G147" s="53"/>
    </row>
    <row r="148" s="68" customFormat="1" ht="25" customHeight="1" spans="1:7">
      <c r="A148" s="94">
        <v>144</v>
      </c>
      <c r="B148" s="97" t="s">
        <v>3189</v>
      </c>
      <c r="C148" s="94" t="s">
        <v>3093</v>
      </c>
      <c r="D148" s="94">
        <v>9.47</v>
      </c>
      <c r="E148" s="95">
        <v>75</v>
      </c>
      <c r="F148" s="96">
        <f t="shared" si="2"/>
        <v>710.25</v>
      </c>
      <c r="G148" s="53" t="s">
        <v>3190</v>
      </c>
    </row>
    <row r="149" s="68" customFormat="1" ht="25" customHeight="1" spans="1:7">
      <c r="A149" s="94">
        <v>145</v>
      </c>
      <c r="B149" s="97" t="s">
        <v>3191</v>
      </c>
      <c r="C149" s="94" t="s">
        <v>3093</v>
      </c>
      <c r="D149" s="94">
        <v>8.38</v>
      </c>
      <c r="E149" s="95">
        <v>75</v>
      </c>
      <c r="F149" s="96">
        <f t="shared" si="2"/>
        <v>628.5</v>
      </c>
      <c r="G149" s="53" t="s">
        <v>3192</v>
      </c>
    </row>
    <row r="150" s="68" customFormat="1" ht="25" customHeight="1" spans="1:7">
      <c r="A150" s="94">
        <v>146</v>
      </c>
      <c r="B150" s="97" t="s">
        <v>3193</v>
      </c>
      <c r="C150" s="94" t="s">
        <v>3093</v>
      </c>
      <c r="D150" s="94">
        <v>1.73</v>
      </c>
      <c r="E150" s="95">
        <v>75</v>
      </c>
      <c r="F150" s="96">
        <f t="shared" si="2"/>
        <v>129.75</v>
      </c>
      <c r="G150" s="53"/>
    </row>
    <row r="151" s="68" customFormat="1" ht="25" customHeight="1" spans="1:7">
      <c r="A151" s="94">
        <v>147</v>
      </c>
      <c r="B151" s="97" t="s">
        <v>3194</v>
      </c>
      <c r="C151" s="94" t="s">
        <v>3093</v>
      </c>
      <c r="D151" s="94">
        <v>12.3</v>
      </c>
      <c r="E151" s="95">
        <v>75</v>
      </c>
      <c r="F151" s="96">
        <f t="shared" si="2"/>
        <v>922.5</v>
      </c>
      <c r="G151" s="53"/>
    </row>
    <row r="152" s="68" customFormat="1" ht="25" customHeight="1" spans="1:7">
      <c r="A152" s="94">
        <v>148</v>
      </c>
      <c r="B152" s="97" t="s">
        <v>3195</v>
      </c>
      <c r="C152" s="94" t="s">
        <v>3093</v>
      </c>
      <c r="D152" s="94">
        <v>13.03</v>
      </c>
      <c r="E152" s="95">
        <v>75</v>
      </c>
      <c r="F152" s="96">
        <f t="shared" si="2"/>
        <v>977.25</v>
      </c>
      <c r="G152" s="53"/>
    </row>
    <row r="153" s="68" customFormat="1" ht="25" customHeight="1" spans="1:7">
      <c r="A153" s="94">
        <v>149</v>
      </c>
      <c r="B153" s="97" t="s">
        <v>3196</v>
      </c>
      <c r="C153" s="94" t="s">
        <v>3093</v>
      </c>
      <c r="D153" s="94">
        <v>2.8</v>
      </c>
      <c r="E153" s="95">
        <v>75</v>
      </c>
      <c r="F153" s="96">
        <f t="shared" si="2"/>
        <v>210</v>
      </c>
      <c r="G153" s="53"/>
    </row>
  </sheetData>
  <mergeCells count="9">
    <mergeCell ref="A1:G1"/>
    <mergeCell ref="A2:G2"/>
    <mergeCell ref="A5:B5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步口桥村</vt:lpstr>
      <vt:lpstr>二闸村</vt:lpstr>
      <vt:lpstr>和平村</vt:lpstr>
      <vt:lpstr>老户村</vt:lpstr>
      <vt:lpstr>前锋村</vt:lpstr>
      <vt:lpstr>前卫村</vt:lpstr>
      <vt:lpstr>小兴墩村</vt:lpstr>
      <vt:lpstr>新建村</vt:lpstr>
      <vt:lpstr>新民村</vt:lpstr>
      <vt:lpstr>星火村</vt:lpstr>
      <vt:lpstr>沿河村</vt:lpstr>
      <vt:lpstr>前进村</vt:lpstr>
      <vt:lpstr>三闸村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鲸</cp:lastModifiedBy>
  <dcterms:created xsi:type="dcterms:W3CDTF">2023-07-12T09:53:35Z</dcterms:created>
  <dcterms:modified xsi:type="dcterms:W3CDTF">2023-07-12T10:08:06Z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450A6333562F482596812FEC120DD318_11</vt:lpwstr>
  </property>
  <property fmtid="{D5CDD505-2E9C-101B-9397-08002B2CF9AE}" pid="3" name="KSOProductBuildVer">
    <vt:lpwstr>2052-11.1.0.14036</vt:lpwstr>
  </property>
</Properties>
</file>