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Print_Area" localSheetId="0">Sheet1!$A$1:$K$48</definedName>
    <definedName name="_xlnm.Print_Titles" localSheetId="0">Sheet1!$1:$2</definedName>
    <definedName name="_xlnm._FilterDatabase" localSheetId="0" hidden="1">Sheet1!$A$2:$P$48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<sst xmlns="http://schemas.openxmlformats.org/spreadsheetml/2006/main" count="80" uniqueCount="41">
  <si>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>2024年平罗县“岁末焕新消费季”发放的政府惠民电子消费券统计汇总表</t>
  </si>
  <si>
    <t>序号</t>
  </si>
  <si>
    <t>商户名称</t>
  </si>
  <si>
    <t>参与活动</t>
  </si>
  <si>
    <t>交易笔数</t>
  </si>
  <si>
    <t>交易金额</t>
  </si>
  <si>
    <t>核销交易笔数</t>
  </si>
  <si>
    <t>核销交易金额</t>
  </si>
  <si>
    <t>政府补贴金额</t>
  </si>
  <si>
    <t>商户承担金额</t>
  </si>
  <si>
    <t>优惠金额合计</t>
  </si>
  <si>
    <t>备注</t>
  </si>
  <si>
    <t>平罗县旭隆超市</t>
  </si>
  <si>
    <t>超市满100-20</t>
  </si>
  <si>
    <t>超市满200-50</t>
  </si>
  <si>
    <t>核减1笔无消费记录</t>
  </si>
  <si>
    <t>平罗县守仓综合商店桥馨分店</t>
  </si>
  <si>
    <t>平罗县上海百联超市</t>
  </si>
  <si>
    <t>平罗县永商百联超市</t>
  </si>
  <si>
    <t>平罗县永商百联阳光店</t>
  </si>
  <si>
    <t xml:space="preserve">平罗县正兴百货超市 </t>
  </si>
  <si>
    <t>银川新华百货连锁超市有限公司平罗桥馨店</t>
  </si>
  <si>
    <t>银川新华百货连锁超市有限公司平罗店</t>
  </si>
  <si>
    <t>小胡百货超市康湖水岸店</t>
  </si>
  <si>
    <t>小 计</t>
  </si>
  <si>
    <t>平罗县众民羊羔肉</t>
  </si>
  <si>
    <t>餐饮满100减20元</t>
  </si>
  <si>
    <t>餐饮满200减40元</t>
  </si>
  <si>
    <t>餐饮满500减100元</t>
  </si>
  <si>
    <t>平罗县丁香阁伊品佳宴餐厅</t>
  </si>
  <si>
    <t>平罗县忠民羊羔肉食府</t>
  </si>
  <si>
    <t>平罗县德惠宴会厅</t>
  </si>
  <si>
    <t>核减2笔无消费记录</t>
  </si>
  <si>
    <t>平罗县德隆鲜味火锅城</t>
  </si>
  <si>
    <t>平罗县爱尚青青冰淇淋阳光店</t>
  </si>
  <si>
    <t>平罗县爱尚青青冰淇淋汇融店</t>
  </si>
  <si>
    <t xml:space="preserve"> </t>
  </si>
  <si>
    <t>平罗县汇君礼宴餐厅</t>
  </si>
  <si>
    <t>平罗县辣客景粥鲜餐厅</t>
  </si>
  <si>
    <t>平罗县平粮餐厅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</si>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</sst>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1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"/>
  <sheetViews>
    <sheetView tabSelected="1" workbookViewId="0">
      <pane ySplit="2" topLeftCell="A28" activePane="bottomLeft" state="frozen"/>
      <selection/>
      <selection pane="bottomLeft" activeCell="K38" sqref="K38"/>
    </sheetView>
  </sheetViews>
  <sheetFormatPr defaultColWidth="9" defaultRowHeight="14.4"/>
  <cols>
    <col min="1" max="1" width="5.66666666666667" style="1" customWidth="1"/>
    <col min="2" max="2" width="27" style="3" customWidth="1"/>
    <col min="3" max="3" width="17.5" style="4" customWidth="1"/>
    <col min="4" max="4" width="12.1296296296296" style="4" customWidth="1"/>
    <col min="5" max="5" width="17.8796296296296" style="5" customWidth="1"/>
    <col min="6" max="6" width="13.7592592592593" style="6" customWidth="1"/>
    <col min="7" max="7" width="17.8796296296296" style="5" customWidth="1"/>
    <col min="8" max="8" width="14.4444444444444" style="7" customWidth="1"/>
    <col min="9" max="10" width="14.4444444444444" style="7" hidden="1" customWidth="1"/>
    <col min="11" max="11" width="22.3796296296296" style="1" customWidth="1"/>
    <col min="13" max="13" width="13.7592592592593"/>
    <col min="14" max="16" width="12.6296296296296"/>
  </cols>
  <sheetData>
    <row r="1" ht="25.8" spans="1:11">
      <c r="A1" s="8" t="s">
        <v>0</v>
      </c>
      <c r="B1" s="9"/>
      <c r="C1" s="9"/>
      <c r="D1" s="9"/>
      <c r="E1" s="10"/>
      <c r="F1" s="11"/>
      <c r="G1" s="10"/>
      <c r="H1" s="12"/>
      <c r="I1" s="12"/>
      <c r="J1" s="12"/>
      <c r="K1" s="8"/>
    </row>
    <row r="2" s="1" customFormat="1" ht="25" customHeight="1" spans="1:16">
      <c r="A2" s="13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32" t="s">
        <v>11</v>
      </c>
      <c r="L2"/>
      <c r="M2"/>
      <c r="N2"/>
      <c r="O2"/>
      <c r="P2"/>
    </row>
    <row r="3" ht="25" customHeight="1" spans="1:11">
      <c r="A3" s="13">
        <v>1</v>
      </c>
      <c r="B3" s="18" t="s">
        <v>12</v>
      </c>
      <c r="C3" s="19" t="s">
        <v>13</v>
      </c>
      <c r="D3" s="19">
        <v>68</v>
      </c>
      <c r="E3" s="20">
        <v>7329.07</v>
      </c>
      <c r="F3" s="19">
        <v>68</v>
      </c>
      <c r="G3" s="20">
        <v>7329.07</v>
      </c>
      <c r="H3" s="21">
        <f t="shared" ref="H3:H12" si="0">J3*0.75</f>
        <v>1020</v>
      </c>
      <c r="I3" s="21">
        <f t="shared" ref="I3:I12" si="1">J3*0.25</f>
        <v>340</v>
      </c>
      <c r="J3" s="21">
        <f>F3*20</f>
        <v>1360</v>
      </c>
      <c r="K3" s="13"/>
    </row>
    <row r="4" ht="25" customHeight="1" spans="1:11">
      <c r="A4" s="13"/>
      <c r="B4" s="18"/>
      <c r="C4" s="19" t="s">
        <v>14</v>
      </c>
      <c r="D4" s="19">
        <v>78</v>
      </c>
      <c r="E4" s="20">
        <v>16278.1</v>
      </c>
      <c r="F4" s="19">
        <v>77</v>
      </c>
      <c r="G4" s="20">
        <v>16078.1</v>
      </c>
      <c r="H4" s="21">
        <f t="shared" si="0"/>
        <v>2887.5</v>
      </c>
      <c r="I4" s="21">
        <f t="shared" si="1"/>
        <v>962.5</v>
      </c>
      <c r="J4" s="21">
        <f>F4*50</f>
        <v>3850</v>
      </c>
      <c r="K4" s="13" t="s">
        <v>15</v>
      </c>
    </row>
    <row r="5" customFormat="1" ht="25" customHeight="1" spans="1:11">
      <c r="A5" s="13">
        <v>2</v>
      </c>
      <c r="B5" s="18" t="s">
        <v>16</v>
      </c>
      <c r="C5" s="19" t="s">
        <v>13</v>
      </c>
      <c r="D5" s="19">
        <v>85</v>
      </c>
      <c r="E5" s="20">
        <v>9437.2</v>
      </c>
      <c r="F5" s="19">
        <v>85</v>
      </c>
      <c r="G5" s="20">
        <v>9437.2</v>
      </c>
      <c r="H5" s="21">
        <f t="shared" si="0"/>
        <v>1275</v>
      </c>
      <c r="I5" s="21">
        <f t="shared" si="1"/>
        <v>425</v>
      </c>
      <c r="J5" s="21">
        <f>F5*20</f>
        <v>1700</v>
      </c>
      <c r="K5" s="13"/>
    </row>
    <row r="6" customFormat="1" ht="25" customHeight="1" spans="1:11">
      <c r="A6" s="13"/>
      <c r="B6" s="18"/>
      <c r="C6" s="19" t="s">
        <v>14</v>
      </c>
      <c r="D6" s="19">
        <v>108</v>
      </c>
      <c r="E6" s="20">
        <v>23184.9</v>
      </c>
      <c r="F6" s="19">
        <v>108</v>
      </c>
      <c r="G6" s="20">
        <v>23184.9</v>
      </c>
      <c r="H6" s="21">
        <f t="shared" si="0"/>
        <v>4050</v>
      </c>
      <c r="I6" s="21">
        <f t="shared" si="1"/>
        <v>1350</v>
      </c>
      <c r="J6" s="21">
        <f>F6*50</f>
        <v>5400</v>
      </c>
      <c r="K6" s="13"/>
    </row>
    <row r="7" customFormat="1" ht="25" customHeight="1" spans="1:11">
      <c r="A7" s="13">
        <v>3</v>
      </c>
      <c r="B7" s="18" t="s">
        <v>17</v>
      </c>
      <c r="C7" s="19" t="s">
        <v>13</v>
      </c>
      <c r="D7" s="19">
        <v>1383</v>
      </c>
      <c r="E7" s="20">
        <v>160328.16</v>
      </c>
      <c r="F7" s="19">
        <v>1383</v>
      </c>
      <c r="G7" s="20">
        <v>160328.16</v>
      </c>
      <c r="H7" s="21">
        <f t="shared" si="0"/>
        <v>20745</v>
      </c>
      <c r="I7" s="21">
        <f t="shared" si="1"/>
        <v>6915</v>
      </c>
      <c r="J7" s="21">
        <f>F7*20</f>
        <v>27660</v>
      </c>
      <c r="K7" s="13"/>
    </row>
    <row r="8" customFormat="1" ht="25" customHeight="1" spans="1:11">
      <c r="A8" s="13"/>
      <c r="B8" s="18"/>
      <c r="C8" s="19" t="s">
        <v>14</v>
      </c>
      <c r="D8" s="19">
        <v>1740</v>
      </c>
      <c r="E8" s="20">
        <v>373288.29</v>
      </c>
      <c r="F8" s="19">
        <v>1740</v>
      </c>
      <c r="G8" s="20">
        <v>373288.29</v>
      </c>
      <c r="H8" s="21">
        <f t="shared" si="0"/>
        <v>65250</v>
      </c>
      <c r="I8" s="21">
        <f t="shared" si="1"/>
        <v>21750</v>
      </c>
      <c r="J8" s="21">
        <f>F8*50</f>
        <v>87000</v>
      </c>
      <c r="K8" s="13"/>
    </row>
    <row r="9" customFormat="1" ht="25" customHeight="1" spans="1:11">
      <c r="A9" s="13">
        <v>4</v>
      </c>
      <c r="B9" s="18" t="s">
        <v>18</v>
      </c>
      <c r="C9" s="19" t="s">
        <v>13</v>
      </c>
      <c r="D9" s="19">
        <v>634</v>
      </c>
      <c r="E9" s="20">
        <v>71784.3</v>
      </c>
      <c r="F9" s="19">
        <v>634</v>
      </c>
      <c r="G9" s="20">
        <v>71784.3</v>
      </c>
      <c r="H9" s="21">
        <f t="shared" si="0"/>
        <v>9510</v>
      </c>
      <c r="I9" s="21">
        <f t="shared" si="1"/>
        <v>3170</v>
      </c>
      <c r="J9" s="21">
        <f>F9*20</f>
        <v>12680</v>
      </c>
      <c r="K9" s="33"/>
    </row>
    <row r="10" customFormat="1" ht="25" customHeight="1" spans="1:11">
      <c r="A10" s="13"/>
      <c r="B10" s="18"/>
      <c r="C10" s="19" t="s">
        <v>14</v>
      </c>
      <c r="D10" s="19">
        <v>794</v>
      </c>
      <c r="E10" s="20">
        <v>170281.11</v>
      </c>
      <c r="F10" s="19">
        <v>794</v>
      </c>
      <c r="G10" s="20">
        <v>170281.11</v>
      </c>
      <c r="H10" s="21">
        <f t="shared" si="0"/>
        <v>29775</v>
      </c>
      <c r="I10" s="21">
        <f t="shared" si="1"/>
        <v>9925</v>
      </c>
      <c r="J10" s="21">
        <f>F10*50</f>
        <v>39700</v>
      </c>
      <c r="K10" s="13"/>
    </row>
    <row r="11" customFormat="1" ht="25" customHeight="1" spans="1:11">
      <c r="A11" s="13">
        <v>5</v>
      </c>
      <c r="B11" s="18" t="s">
        <v>19</v>
      </c>
      <c r="C11" s="19" t="s">
        <v>13</v>
      </c>
      <c r="D11" s="19">
        <v>1104</v>
      </c>
      <c r="E11" s="20">
        <v>126562.21</v>
      </c>
      <c r="F11" s="19">
        <v>1104</v>
      </c>
      <c r="G11" s="20">
        <v>126562.21</v>
      </c>
      <c r="H11" s="21">
        <f t="shared" si="0"/>
        <v>16560</v>
      </c>
      <c r="I11" s="21">
        <f t="shared" si="1"/>
        <v>5520</v>
      </c>
      <c r="J11" s="21">
        <f>F11*20</f>
        <v>22080</v>
      </c>
      <c r="K11" s="13"/>
    </row>
    <row r="12" customFormat="1" ht="25" customHeight="1" spans="1:11">
      <c r="A12" s="13"/>
      <c r="B12" s="18"/>
      <c r="C12" s="19" t="s">
        <v>14</v>
      </c>
      <c r="D12" s="19">
        <v>1682</v>
      </c>
      <c r="E12" s="20">
        <v>365536.82</v>
      </c>
      <c r="F12" s="19">
        <v>1682</v>
      </c>
      <c r="G12" s="20">
        <v>365536.82</v>
      </c>
      <c r="H12" s="21">
        <f t="shared" si="0"/>
        <v>63075</v>
      </c>
      <c r="I12" s="21">
        <f t="shared" si="1"/>
        <v>21025</v>
      </c>
      <c r="J12" s="21">
        <f>F12*50</f>
        <v>84100</v>
      </c>
      <c r="K12" s="13"/>
    </row>
    <row r="13" customFormat="1" ht="25" customHeight="1" spans="1:11">
      <c r="A13" s="13">
        <v>6</v>
      </c>
      <c r="B13" s="18" t="s">
        <v>20</v>
      </c>
      <c r="C13" s="19" t="s">
        <v>13</v>
      </c>
      <c r="D13" s="19">
        <v>14</v>
      </c>
      <c r="E13" s="20">
        <v>1545.3</v>
      </c>
      <c r="F13" s="19">
        <v>14</v>
      </c>
      <c r="G13" s="20">
        <v>1545.3</v>
      </c>
      <c r="H13" s="21">
        <f t="shared" ref="H13:H20" si="2">J13*0.75</f>
        <v>210</v>
      </c>
      <c r="I13" s="21">
        <f t="shared" ref="I13:I20" si="3">J13*0.25</f>
        <v>70</v>
      </c>
      <c r="J13" s="21">
        <f>F13*20</f>
        <v>280</v>
      </c>
      <c r="K13" s="13"/>
    </row>
    <row r="14" customFormat="1" ht="25" customHeight="1" spans="1:11">
      <c r="A14" s="13"/>
      <c r="B14" s="18"/>
      <c r="C14" s="19" t="s">
        <v>14</v>
      </c>
      <c r="D14" s="19">
        <v>22</v>
      </c>
      <c r="E14" s="20">
        <v>4793.7</v>
      </c>
      <c r="F14" s="19">
        <v>22</v>
      </c>
      <c r="G14" s="20">
        <v>4793.7</v>
      </c>
      <c r="H14" s="21">
        <f t="shared" si="2"/>
        <v>825</v>
      </c>
      <c r="I14" s="21">
        <f t="shared" si="3"/>
        <v>275</v>
      </c>
      <c r="J14" s="21">
        <f>F14*50</f>
        <v>1100</v>
      </c>
      <c r="K14" s="13"/>
    </row>
    <row r="15" customFormat="1" ht="25" customHeight="1" spans="1:11">
      <c r="A15" s="13">
        <v>7</v>
      </c>
      <c r="B15" s="18" t="s">
        <v>21</v>
      </c>
      <c r="C15" s="19" t="s">
        <v>13</v>
      </c>
      <c r="D15" s="19">
        <v>52</v>
      </c>
      <c r="E15" s="20">
        <v>5820.56</v>
      </c>
      <c r="F15" s="19">
        <v>52</v>
      </c>
      <c r="G15" s="20">
        <v>5820.56</v>
      </c>
      <c r="H15" s="21">
        <f t="shared" si="2"/>
        <v>780</v>
      </c>
      <c r="I15" s="21">
        <f t="shared" si="3"/>
        <v>260</v>
      </c>
      <c r="J15" s="21">
        <f t="shared" ref="J15:J19" si="4">F15*20</f>
        <v>1040</v>
      </c>
      <c r="K15" s="13"/>
    </row>
    <row r="16" customFormat="1" ht="25" customHeight="1" spans="1:11">
      <c r="A16" s="13"/>
      <c r="B16" s="18"/>
      <c r="C16" s="19" t="s">
        <v>14</v>
      </c>
      <c r="D16" s="19">
        <v>45</v>
      </c>
      <c r="E16" s="20">
        <v>9856.46</v>
      </c>
      <c r="F16" s="19">
        <v>45</v>
      </c>
      <c r="G16" s="20">
        <v>9856.46</v>
      </c>
      <c r="H16" s="21">
        <f t="shared" si="2"/>
        <v>1687.5</v>
      </c>
      <c r="I16" s="21">
        <f t="shared" si="3"/>
        <v>562.5</v>
      </c>
      <c r="J16" s="21">
        <f t="shared" ref="J16:J20" si="5">F16*50</f>
        <v>2250</v>
      </c>
      <c r="K16" s="13"/>
    </row>
    <row r="17" customFormat="1" ht="25" customHeight="1" spans="1:11">
      <c r="A17" s="13">
        <v>8</v>
      </c>
      <c r="B17" s="18" t="s">
        <v>22</v>
      </c>
      <c r="C17" s="19" t="s">
        <v>13</v>
      </c>
      <c r="D17" s="19">
        <v>507</v>
      </c>
      <c r="E17" s="20">
        <v>57538.99</v>
      </c>
      <c r="F17" s="19">
        <v>507</v>
      </c>
      <c r="G17" s="20">
        <v>57538.99</v>
      </c>
      <c r="H17" s="21">
        <f t="shared" si="2"/>
        <v>7605</v>
      </c>
      <c r="I17" s="21">
        <f t="shared" si="3"/>
        <v>2535</v>
      </c>
      <c r="J17" s="21">
        <f t="shared" si="4"/>
        <v>10140</v>
      </c>
      <c r="K17" s="13"/>
    </row>
    <row r="18" customFormat="1" ht="25" customHeight="1" spans="1:11">
      <c r="A18" s="13"/>
      <c r="B18" s="18"/>
      <c r="C18" s="19" t="s">
        <v>14</v>
      </c>
      <c r="D18" s="19">
        <v>1026</v>
      </c>
      <c r="E18" s="20">
        <v>220744.08</v>
      </c>
      <c r="F18" s="19">
        <v>1026</v>
      </c>
      <c r="G18" s="20">
        <v>220744.08</v>
      </c>
      <c r="H18" s="21">
        <f t="shared" si="2"/>
        <v>38475</v>
      </c>
      <c r="I18" s="21">
        <f t="shared" si="3"/>
        <v>12825</v>
      </c>
      <c r="J18" s="21">
        <f t="shared" si="5"/>
        <v>51300</v>
      </c>
      <c r="K18" s="13"/>
    </row>
    <row r="19" customFormat="1" ht="25" customHeight="1" spans="1:11">
      <c r="A19" s="13">
        <v>9</v>
      </c>
      <c r="B19" s="18" t="s">
        <v>23</v>
      </c>
      <c r="C19" s="19" t="s">
        <v>13</v>
      </c>
      <c r="D19" s="19">
        <v>17</v>
      </c>
      <c r="E19" s="20">
        <v>1764.24</v>
      </c>
      <c r="F19" s="19">
        <v>17</v>
      </c>
      <c r="G19" s="20">
        <v>1764.24</v>
      </c>
      <c r="H19" s="21">
        <f t="shared" si="2"/>
        <v>255</v>
      </c>
      <c r="I19" s="21">
        <f t="shared" si="3"/>
        <v>85</v>
      </c>
      <c r="J19" s="21">
        <f t="shared" si="4"/>
        <v>340</v>
      </c>
      <c r="K19" s="13"/>
    </row>
    <row r="20" customFormat="1" ht="25" customHeight="1" spans="1:11">
      <c r="A20" s="13"/>
      <c r="B20" s="18"/>
      <c r="C20" s="19" t="s">
        <v>14</v>
      </c>
      <c r="D20" s="19">
        <v>16</v>
      </c>
      <c r="E20" s="20">
        <v>3350.65</v>
      </c>
      <c r="F20" s="19">
        <v>16</v>
      </c>
      <c r="G20" s="20">
        <v>3350.65</v>
      </c>
      <c r="H20" s="21">
        <f t="shared" si="2"/>
        <v>600</v>
      </c>
      <c r="I20" s="21">
        <f t="shared" si="3"/>
        <v>200</v>
      </c>
      <c r="J20" s="21">
        <f t="shared" si="5"/>
        <v>800</v>
      </c>
      <c r="K20" s="13"/>
    </row>
    <row r="21" s="2" customFormat="1" ht="25" customHeight="1" spans="1:16">
      <c r="A21" s="22" t="s">
        <v>24</v>
      </c>
      <c r="B21" s="23"/>
      <c r="C21" s="22"/>
      <c r="D21" s="24">
        <f t="shared" ref="D21:J21" si="6">SUM(D3:D20)</f>
        <v>9375</v>
      </c>
      <c r="E21" s="25">
        <f t="shared" si="6"/>
        <v>1629424.14</v>
      </c>
      <c r="F21" s="24">
        <f t="shared" si="6"/>
        <v>9374</v>
      </c>
      <c r="G21" s="25">
        <f t="shared" si="6"/>
        <v>1629224.14</v>
      </c>
      <c r="H21" s="25">
        <f t="shared" si="6"/>
        <v>264585</v>
      </c>
      <c r="I21" s="25">
        <f t="shared" si="6"/>
        <v>88195</v>
      </c>
      <c r="J21" s="25">
        <f t="shared" si="6"/>
        <v>352780</v>
      </c>
      <c r="K21" s="34"/>
      <c r="L21"/>
      <c r="M21"/>
      <c r="N21"/>
      <c r="O21"/>
      <c r="P21"/>
    </row>
    <row r="22" customFormat="1" ht="25" customHeight="1" spans="1:11">
      <c r="A22" s="13">
        <v>10</v>
      </c>
      <c r="B22" s="18" t="s">
        <v>25</v>
      </c>
      <c r="C22" s="19" t="s">
        <v>26</v>
      </c>
      <c r="D22" s="19">
        <v>12</v>
      </c>
      <c r="E22" s="20">
        <v>1420</v>
      </c>
      <c r="F22" s="19">
        <v>12</v>
      </c>
      <c r="G22" s="20">
        <v>1420</v>
      </c>
      <c r="H22" s="21">
        <f t="shared" ref="H22:H34" si="7">J22*0.8</f>
        <v>192</v>
      </c>
      <c r="I22" s="21">
        <f t="shared" ref="I22:I34" si="8">J22*0.2</f>
        <v>48</v>
      </c>
      <c r="J22" s="21">
        <f>F22*20</f>
        <v>240</v>
      </c>
      <c r="K22" s="13"/>
    </row>
    <row r="23" customFormat="1" ht="25" customHeight="1" spans="1:11">
      <c r="A23" s="13"/>
      <c r="B23" s="18"/>
      <c r="C23" s="19" t="s">
        <v>27</v>
      </c>
      <c r="D23" s="19">
        <v>23</v>
      </c>
      <c r="E23" s="20">
        <v>5333</v>
      </c>
      <c r="F23" s="19">
        <v>23</v>
      </c>
      <c r="G23" s="20">
        <v>5333</v>
      </c>
      <c r="H23" s="21">
        <f t="shared" si="7"/>
        <v>736</v>
      </c>
      <c r="I23" s="21">
        <f t="shared" si="8"/>
        <v>184</v>
      </c>
      <c r="J23" s="21">
        <f>F23*40</f>
        <v>920</v>
      </c>
      <c r="K23" s="13"/>
    </row>
    <row r="24" customFormat="1" ht="25" customHeight="1" spans="1:11">
      <c r="A24" s="13"/>
      <c r="B24" s="18"/>
      <c r="C24" s="19" t="s">
        <v>28</v>
      </c>
      <c r="D24" s="19">
        <v>27</v>
      </c>
      <c r="E24" s="20">
        <v>16213</v>
      </c>
      <c r="F24" s="19">
        <v>27</v>
      </c>
      <c r="G24" s="20">
        <v>16213</v>
      </c>
      <c r="H24" s="21">
        <f t="shared" si="7"/>
        <v>2160</v>
      </c>
      <c r="I24" s="21">
        <f t="shared" si="8"/>
        <v>540</v>
      </c>
      <c r="J24" s="21">
        <f>F24*100</f>
        <v>2700</v>
      </c>
      <c r="K24" s="13"/>
    </row>
    <row r="25" customFormat="1" ht="25" customHeight="1" spans="1:11">
      <c r="A25" s="13">
        <v>11</v>
      </c>
      <c r="B25" s="18" t="s">
        <v>29</v>
      </c>
      <c r="C25" s="19" t="s">
        <v>26</v>
      </c>
      <c r="D25" s="19">
        <v>1</v>
      </c>
      <c r="E25" s="20">
        <v>158</v>
      </c>
      <c r="F25" s="19">
        <v>1</v>
      </c>
      <c r="G25" s="20">
        <v>158</v>
      </c>
      <c r="H25" s="21">
        <f t="shared" si="7"/>
        <v>16</v>
      </c>
      <c r="I25" s="21">
        <f t="shared" si="8"/>
        <v>4</v>
      </c>
      <c r="J25" s="21">
        <f>F25*20</f>
        <v>20</v>
      </c>
      <c r="K25" s="13"/>
    </row>
    <row r="26" customFormat="1" ht="25" customHeight="1" spans="1:11">
      <c r="A26" s="13"/>
      <c r="B26" s="18"/>
      <c r="C26" s="19" t="s">
        <v>28</v>
      </c>
      <c r="D26" s="19">
        <v>2</v>
      </c>
      <c r="E26" s="20">
        <v>2137</v>
      </c>
      <c r="F26" s="19">
        <v>2</v>
      </c>
      <c r="G26" s="20">
        <v>2137</v>
      </c>
      <c r="H26" s="21">
        <f t="shared" si="7"/>
        <v>160</v>
      </c>
      <c r="I26" s="21">
        <f t="shared" si="8"/>
        <v>40</v>
      </c>
      <c r="J26" s="21">
        <f>F26*100</f>
        <v>200</v>
      </c>
      <c r="K26" s="13"/>
    </row>
    <row r="27" customFormat="1" ht="25" customHeight="1" spans="1:11">
      <c r="A27" s="13">
        <v>12</v>
      </c>
      <c r="B27" s="18" t="s">
        <v>30</v>
      </c>
      <c r="C27" s="19" t="s">
        <v>26</v>
      </c>
      <c r="D27" s="19">
        <v>7</v>
      </c>
      <c r="E27" s="20">
        <v>844</v>
      </c>
      <c r="F27" s="19">
        <v>7</v>
      </c>
      <c r="G27" s="20">
        <v>844</v>
      </c>
      <c r="H27" s="21">
        <f t="shared" si="7"/>
        <v>112</v>
      </c>
      <c r="I27" s="21">
        <f t="shared" si="8"/>
        <v>28</v>
      </c>
      <c r="J27" s="21">
        <f>F27*20</f>
        <v>140</v>
      </c>
      <c r="K27" s="13"/>
    </row>
    <row r="28" customFormat="1" ht="25" customHeight="1" spans="1:11">
      <c r="A28" s="13"/>
      <c r="B28" s="18"/>
      <c r="C28" s="19" t="s">
        <v>27</v>
      </c>
      <c r="D28" s="19">
        <v>12</v>
      </c>
      <c r="E28" s="20">
        <v>3551</v>
      </c>
      <c r="F28" s="19">
        <v>12</v>
      </c>
      <c r="G28" s="20">
        <v>3551</v>
      </c>
      <c r="H28" s="21">
        <f t="shared" si="7"/>
        <v>384</v>
      </c>
      <c r="I28" s="21">
        <f t="shared" si="8"/>
        <v>96</v>
      </c>
      <c r="J28" s="21">
        <f>F28*40</f>
        <v>480</v>
      </c>
      <c r="K28" s="13"/>
    </row>
    <row r="29" customFormat="1" ht="25" customHeight="1" spans="1:11">
      <c r="A29" s="13"/>
      <c r="B29" s="18"/>
      <c r="C29" s="19" t="s">
        <v>28</v>
      </c>
      <c r="D29" s="19">
        <v>35</v>
      </c>
      <c r="E29" s="20">
        <v>23722</v>
      </c>
      <c r="F29" s="19">
        <v>35</v>
      </c>
      <c r="G29" s="20">
        <v>23722</v>
      </c>
      <c r="H29" s="21">
        <f t="shared" si="7"/>
        <v>2800</v>
      </c>
      <c r="I29" s="21">
        <f t="shared" si="8"/>
        <v>700</v>
      </c>
      <c r="J29" s="21">
        <f>F29*100</f>
        <v>3500</v>
      </c>
      <c r="K29" s="13"/>
    </row>
    <row r="30" customFormat="1" ht="25" customHeight="1" spans="1:11">
      <c r="A30" s="13">
        <v>13</v>
      </c>
      <c r="B30" s="18" t="s">
        <v>31</v>
      </c>
      <c r="C30" s="19" t="s">
        <v>27</v>
      </c>
      <c r="D30" s="19">
        <v>2</v>
      </c>
      <c r="E30" s="20">
        <v>541</v>
      </c>
      <c r="F30" s="19">
        <v>2</v>
      </c>
      <c r="G30" s="20">
        <v>541</v>
      </c>
      <c r="H30" s="21">
        <f t="shared" si="7"/>
        <v>64</v>
      </c>
      <c r="I30" s="21">
        <f t="shared" si="8"/>
        <v>16</v>
      </c>
      <c r="J30" s="21">
        <f>F30*40</f>
        <v>80</v>
      </c>
      <c r="K30" s="13"/>
    </row>
    <row r="31" customFormat="1" ht="25" customHeight="1" spans="1:11">
      <c r="A31" s="13"/>
      <c r="B31" s="18"/>
      <c r="C31" s="19" t="s">
        <v>28</v>
      </c>
      <c r="D31" s="19">
        <v>19</v>
      </c>
      <c r="E31" s="20">
        <v>13055</v>
      </c>
      <c r="F31" s="19">
        <v>17</v>
      </c>
      <c r="G31" s="20">
        <v>12054</v>
      </c>
      <c r="H31" s="21">
        <f t="shared" si="7"/>
        <v>1360</v>
      </c>
      <c r="I31" s="21">
        <f t="shared" si="8"/>
        <v>340</v>
      </c>
      <c r="J31" s="21">
        <f>F31*100</f>
        <v>1700</v>
      </c>
      <c r="K31" s="13" t="s">
        <v>32</v>
      </c>
    </row>
    <row r="32" customFormat="1" ht="25" customHeight="1" spans="1:11">
      <c r="A32" s="13">
        <v>14</v>
      </c>
      <c r="B32" s="18" t="s">
        <v>33</v>
      </c>
      <c r="C32" s="19" t="s">
        <v>26</v>
      </c>
      <c r="D32" s="19">
        <v>141</v>
      </c>
      <c r="E32" s="20">
        <v>18416</v>
      </c>
      <c r="F32" s="19">
        <v>141</v>
      </c>
      <c r="G32" s="20">
        <v>18416</v>
      </c>
      <c r="H32" s="21">
        <f t="shared" si="7"/>
        <v>2256</v>
      </c>
      <c r="I32" s="21">
        <f t="shared" si="8"/>
        <v>564</v>
      </c>
      <c r="J32" s="21">
        <f>F32*20</f>
        <v>2820</v>
      </c>
      <c r="K32" s="13"/>
    </row>
    <row r="33" customFormat="1" ht="25" customHeight="1" spans="1:11">
      <c r="A33" s="13"/>
      <c r="B33" s="18"/>
      <c r="C33" s="19" t="s">
        <v>27</v>
      </c>
      <c r="D33" s="19">
        <v>356</v>
      </c>
      <c r="E33" s="20">
        <v>88172</v>
      </c>
      <c r="F33" s="19">
        <v>356</v>
      </c>
      <c r="G33" s="20">
        <v>88172</v>
      </c>
      <c r="H33" s="21">
        <f t="shared" si="7"/>
        <v>11392</v>
      </c>
      <c r="I33" s="21">
        <f t="shared" si="8"/>
        <v>2848</v>
      </c>
      <c r="J33" s="21">
        <f>F33*40</f>
        <v>14240</v>
      </c>
      <c r="K33" s="13"/>
    </row>
    <row r="34" customFormat="1" ht="25" customHeight="1" spans="1:11">
      <c r="A34" s="13"/>
      <c r="B34" s="18"/>
      <c r="C34" s="19" t="s">
        <v>28</v>
      </c>
      <c r="D34" s="19">
        <v>78</v>
      </c>
      <c r="E34" s="20">
        <v>44436</v>
      </c>
      <c r="F34" s="19">
        <v>78</v>
      </c>
      <c r="G34" s="20">
        <v>44436</v>
      </c>
      <c r="H34" s="21">
        <f t="shared" si="7"/>
        <v>6240</v>
      </c>
      <c r="I34" s="21">
        <f t="shared" si="8"/>
        <v>1560</v>
      </c>
      <c r="J34" s="21">
        <f>F34*100</f>
        <v>7800</v>
      </c>
      <c r="K34" s="13"/>
    </row>
    <row r="35" customFormat="1" ht="25" customHeight="1" spans="1:11">
      <c r="A35" s="13">
        <v>15</v>
      </c>
      <c r="B35" s="18" t="s">
        <v>34</v>
      </c>
      <c r="C35" s="19" t="s">
        <v>26</v>
      </c>
      <c r="D35" s="19">
        <v>29</v>
      </c>
      <c r="E35" s="20">
        <v>3840</v>
      </c>
      <c r="F35" s="19">
        <v>29</v>
      </c>
      <c r="G35" s="20">
        <v>3840</v>
      </c>
      <c r="H35" s="21">
        <f t="shared" ref="H35:H46" si="9">J35*0.8</f>
        <v>464</v>
      </c>
      <c r="I35" s="21">
        <f t="shared" ref="I35:I46" si="10">J35*0.2</f>
        <v>116</v>
      </c>
      <c r="J35" s="21">
        <f t="shared" ref="J35:J40" si="11">F35*20</f>
        <v>580</v>
      </c>
      <c r="K35" s="13"/>
    </row>
    <row r="36" customFormat="1" ht="25" customHeight="1" spans="1:11">
      <c r="A36" s="13"/>
      <c r="B36" s="18"/>
      <c r="C36" s="19" t="s">
        <v>27</v>
      </c>
      <c r="D36" s="19">
        <v>42</v>
      </c>
      <c r="E36" s="20">
        <v>10542</v>
      </c>
      <c r="F36" s="19">
        <v>42</v>
      </c>
      <c r="G36" s="20">
        <v>10542</v>
      </c>
      <c r="H36" s="21">
        <f t="shared" si="9"/>
        <v>1344</v>
      </c>
      <c r="I36" s="21">
        <f t="shared" si="10"/>
        <v>336</v>
      </c>
      <c r="J36" s="21">
        <f>F36*40</f>
        <v>1680</v>
      </c>
      <c r="K36" s="13"/>
    </row>
    <row r="37" customFormat="1" ht="25" customHeight="1" spans="1:11">
      <c r="A37" s="13"/>
      <c r="B37" s="18"/>
      <c r="C37" s="19" t="s">
        <v>28</v>
      </c>
      <c r="D37" s="19">
        <v>3</v>
      </c>
      <c r="E37" s="20">
        <v>1501</v>
      </c>
      <c r="F37" s="19">
        <v>3</v>
      </c>
      <c r="G37" s="20">
        <v>1501</v>
      </c>
      <c r="H37" s="21">
        <f t="shared" si="9"/>
        <v>240</v>
      </c>
      <c r="I37" s="21">
        <f t="shared" si="10"/>
        <v>60</v>
      </c>
      <c r="J37" s="21">
        <f>F37*100</f>
        <v>300</v>
      </c>
      <c r="K37" s="13"/>
    </row>
    <row r="38" customFormat="1" ht="25" customHeight="1" spans="1:11">
      <c r="A38" s="13">
        <v>16</v>
      </c>
      <c r="B38" s="18" t="s">
        <v>35</v>
      </c>
      <c r="C38" s="19" t="s">
        <v>26</v>
      </c>
      <c r="D38" s="19">
        <v>11</v>
      </c>
      <c r="E38" s="20">
        <v>1665</v>
      </c>
      <c r="F38" s="19">
        <v>11</v>
      </c>
      <c r="G38" s="20">
        <v>1665</v>
      </c>
      <c r="H38" s="21">
        <f t="shared" si="9"/>
        <v>176</v>
      </c>
      <c r="I38" s="21">
        <f t="shared" si="10"/>
        <v>44</v>
      </c>
      <c r="J38" s="21">
        <f t="shared" si="11"/>
        <v>220</v>
      </c>
      <c r="K38" s="13" t="s">
        <v>36</v>
      </c>
    </row>
    <row r="39" customFormat="1" ht="25" customHeight="1" spans="1:11">
      <c r="A39" s="13"/>
      <c r="B39" s="18"/>
      <c r="C39" s="19" t="s">
        <v>27</v>
      </c>
      <c r="D39" s="19">
        <v>12</v>
      </c>
      <c r="E39" s="20">
        <v>2664</v>
      </c>
      <c r="F39" s="19">
        <v>12</v>
      </c>
      <c r="G39" s="20">
        <v>2664</v>
      </c>
      <c r="H39" s="21">
        <f t="shared" si="9"/>
        <v>384</v>
      </c>
      <c r="I39" s="21">
        <f t="shared" si="10"/>
        <v>96</v>
      </c>
      <c r="J39" s="21">
        <f>F39*40</f>
        <v>480</v>
      </c>
      <c r="K39" s="13"/>
    </row>
    <row r="40" customFormat="1" ht="25" customHeight="1" spans="1:11">
      <c r="A40" s="26">
        <v>17</v>
      </c>
      <c r="B40" s="27" t="s">
        <v>37</v>
      </c>
      <c r="C40" s="19" t="s">
        <v>26</v>
      </c>
      <c r="D40" s="19">
        <v>2</v>
      </c>
      <c r="E40" s="20">
        <v>258</v>
      </c>
      <c r="F40" s="19">
        <v>2</v>
      </c>
      <c r="G40" s="20">
        <v>258</v>
      </c>
      <c r="H40" s="21">
        <f t="shared" si="9"/>
        <v>32</v>
      </c>
      <c r="I40" s="21">
        <f t="shared" si="10"/>
        <v>8</v>
      </c>
      <c r="J40" s="21">
        <f t="shared" si="11"/>
        <v>40</v>
      </c>
      <c r="K40" s="13"/>
    </row>
    <row r="41" customFormat="1" ht="25" customHeight="1" spans="1:11">
      <c r="A41" s="28"/>
      <c r="B41" s="29"/>
      <c r="C41" s="19" t="s">
        <v>28</v>
      </c>
      <c r="D41" s="19">
        <v>7</v>
      </c>
      <c r="E41" s="20">
        <v>4593</v>
      </c>
      <c r="F41" s="19">
        <v>7</v>
      </c>
      <c r="G41" s="20">
        <v>4593</v>
      </c>
      <c r="H41" s="21">
        <f t="shared" si="9"/>
        <v>560</v>
      </c>
      <c r="I41" s="21">
        <f t="shared" si="10"/>
        <v>140</v>
      </c>
      <c r="J41" s="21">
        <f>F41*100</f>
        <v>700</v>
      </c>
      <c r="K41" s="13"/>
    </row>
    <row r="42" customFormat="1" ht="25" customHeight="1" spans="1:11">
      <c r="A42" s="13">
        <v>18</v>
      </c>
      <c r="B42" s="18" t="s">
        <v>38</v>
      </c>
      <c r="C42" s="19" t="s">
        <v>26</v>
      </c>
      <c r="D42" s="19">
        <v>20</v>
      </c>
      <c r="E42" s="20">
        <v>2663</v>
      </c>
      <c r="F42" s="19">
        <v>20</v>
      </c>
      <c r="G42" s="20">
        <v>2663</v>
      </c>
      <c r="H42" s="21">
        <f t="shared" si="9"/>
        <v>320</v>
      </c>
      <c r="I42" s="21">
        <f t="shared" si="10"/>
        <v>80</v>
      </c>
      <c r="J42" s="21">
        <f>F42*20</f>
        <v>400</v>
      </c>
      <c r="K42" s="13"/>
    </row>
    <row r="43" customFormat="1" ht="25" customHeight="1" spans="1:11">
      <c r="A43" s="13"/>
      <c r="B43" s="18"/>
      <c r="C43" s="19" t="s">
        <v>27</v>
      </c>
      <c r="D43" s="19">
        <v>19</v>
      </c>
      <c r="E43" s="20">
        <v>4408</v>
      </c>
      <c r="F43" s="19">
        <v>19</v>
      </c>
      <c r="G43" s="20">
        <v>4408</v>
      </c>
      <c r="H43" s="21">
        <f t="shared" si="9"/>
        <v>608</v>
      </c>
      <c r="I43" s="21">
        <f t="shared" si="10"/>
        <v>152</v>
      </c>
      <c r="J43" s="21">
        <f>F43*40</f>
        <v>760</v>
      </c>
      <c r="K43" s="13"/>
    </row>
    <row r="44" customFormat="1" ht="25" customHeight="1" spans="1:11">
      <c r="A44" s="13"/>
      <c r="B44" s="18"/>
      <c r="C44" s="19" t="s">
        <v>28</v>
      </c>
      <c r="D44" s="19">
        <v>1</v>
      </c>
      <c r="E44" s="20">
        <v>500</v>
      </c>
      <c r="F44" s="19">
        <v>1</v>
      </c>
      <c r="G44" s="20">
        <v>500</v>
      </c>
      <c r="H44" s="21">
        <f t="shared" si="9"/>
        <v>80</v>
      </c>
      <c r="I44" s="21">
        <f t="shared" si="10"/>
        <v>20</v>
      </c>
      <c r="J44" s="21">
        <f>F44*100</f>
        <v>100</v>
      </c>
      <c r="K44" s="13"/>
    </row>
    <row r="45" customFormat="1" ht="25" customHeight="1" spans="1:11">
      <c r="A45" s="13">
        <v>19</v>
      </c>
      <c r="B45" s="18" t="s">
        <v>39</v>
      </c>
      <c r="C45" s="19" t="s">
        <v>27</v>
      </c>
      <c r="D45" s="19">
        <v>6</v>
      </c>
      <c r="E45" s="20">
        <v>2030</v>
      </c>
      <c r="F45" s="19">
        <v>6</v>
      </c>
      <c r="G45" s="20">
        <v>2030</v>
      </c>
      <c r="H45" s="21">
        <f t="shared" si="9"/>
        <v>192</v>
      </c>
      <c r="I45" s="21">
        <f t="shared" si="10"/>
        <v>48</v>
      </c>
      <c r="J45" s="21">
        <f>F45*40</f>
        <v>240</v>
      </c>
      <c r="K45" s="13"/>
    </row>
    <row r="46" customFormat="1" ht="25" customHeight="1" spans="1:11">
      <c r="A46" s="13"/>
      <c r="B46" s="18"/>
      <c r="C46" s="19" t="s">
        <v>28</v>
      </c>
      <c r="D46" s="19">
        <v>7</v>
      </c>
      <c r="E46" s="20">
        <v>4100</v>
      </c>
      <c r="F46" s="19">
        <v>7</v>
      </c>
      <c r="G46" s="20">
        <v>4100</v>
      </c>
      <c r="H46" s="21">
        <f t="shared" si="9"/>
        <v>560</v>
      </c>
      <c r="I46" s="21">
        <f t="shared" si="10"/>
        <v>140</v>
      </c>
      <c r="J46" s="21">
        <f>F46*100</f>
        <v>700</v>
      </c>
      <c r="K46" s="13"/>
    </row>
    <row r="47" s="2" customFormat="1" ht="25" customHeight="1" spans="1:16">
      <c r="A47" s="22" t="s">
        <v>24</v>
      </c>
      <c r="B47" s="23"/>
      <c r="C47" s="22"/>
      <c r="D47" s="30">
        <f t="shared" ref="D47:J47" si="12">SUM(D22:D46)</f>
        <v>874</v>
      </c>
      <c r="E47" s="31">
        <f t="shared" si="12"/>
        <v>256762</v>
      </c>
      <c r="F47" s="30">
        <f t="shared" si="12"/>
        <v>872</v>
      </c>
      <c r="G47" s="31">
        <f t="shared" si="12"/>
        <v>255761</v>
      </c>
      <c r="H47" s="31">
        <f t="shared" si="12"/>
        <v>32832</v>
      </c>
      <c r="I47" s="31">
        <f t="shared" si="12"/>
        <v>8208</v>
      </c>
      <c r="J47" s="31">
        <f t="shared" si="12"/>
        <v>41040</v>
      </c>
      <c r="K47" s="34"/>
      <c r="L47"/>
      <c r="M47"/>
      <c r="N47"/>
      <c r="O47"/>
      <c r="P47"/>
    </row>
    <row r="48" s="2" customFormat="1" ht="25" customHeight="1" spans="1:16">
      <c r="A48" s="22" t="s">
        <v>40</v>
      </c>
      <c r="B48" s="23"/>
      <c r="C48" s="22"/>
      <c r="D48" s="30">
        <f>D21+D47</f>
        <v>10249</v>
      </c>
      <c r="E48" s="31">
        <f t="shared" ref="E48:J48" si="13">E21+E47</f>
        <v>1886186.14</v>
      </c>
      <c r="F48" s="30">
        <f t="shared" si="13"/>
        <v>10246</v>
      </c>
      <c r="G48" s="31">
        <f t="shared" si="13"/>
        <v>1884985.14</v>
      </c>
      <c r="H48" s="31">
        <f t="shared" si="13"/>
        <v>297417</v>
      </c>
      <c r="I48" s="31">
        <f t="shared" si="13"/>
        <v>96403</v>
      </c>
      <c r="J48" s="31">
        <f t="shared" si="13"/>
        <v>393820</v>
      </c>
      <c r="K48" s="25"/>
      <c r="L48"/>
      <c r="M48"/>
      <c r="N48"/>
      <c r="O48"/>
      <c r="P48"/>
    </row>
  </sheetData>
  <mergeCells count="42">
    <mergeCell ref="A1:K1"/>
    <mergeCell ref="A21:C21"/>
    <mergeCell ref="A47:C47"/>
    <mergeCell ref="A48:C48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2:A24"/>
    <mergeCell ref="A25:A26"/>
    <mergeCell ref="A27:A29"/>
    <mergeCell ref="A30:A31"/>
    <mergeCell ref="A32:A34"/>
    <mergeCell ref="A35:A37"/>
    <mergeCell ref="A38:A39"/>
    <mergeCell ref="A40:A41"/>
    <mergeCell ref="A42:A44"/>
    <mergeCell ref="A45:A4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2:B24"/>
    <mergeCell ref="B25:B26"/>
    <mergeCell ref="B27:B29"/>
    <mergeCell ref="B30:B31"/>
    <mergeCell ref="B32:B34"/>
    <mergeCell ref="B35:B37"/>
    <mergeCell ref="B38:B39"/>
    <mergeCell ref="B40:B41"/>
    <mergeCell ref="B42:B44"/>
    <mergeCell ref="B45:B46"/>
  </mergeCells>
  <pageMargins left="0.751388888888889" right="0.550694444444444" top="0.786805555555556" bottom="0.550694444444444" header="0.5" footer="0.393055555555556"/>
  <pageSetup paperSize="9" scale="91" fitToHeight="0" orientation="landscape" horizontalDpi="600"/>
  <headerFooter>
    <oddFooter>&amp;C&amp;P+7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落俗</cp:lastModifiedBy>
  <dcterms:created xsi:type="dcterms:W3CDTF">2023-05-09T01:06:00Z</dcterms:created>
  <dcterms:modified xsi:type="dcterms:W3CDTF">2025-01-20T03:08:13Z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F5691BB15386480C82ADD2DD0BE621A6_13</vt:lpwstr>
  </property>
  <property fmtid="{D5CDD505-2E9C-101B-9397-08002B2CF9AE}" pid="4" name="KSOReadingLayout">
    <vt:bool>true</vt:bool>
  </property>
</Properties>
</file>