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1" activeTab="1"/>
  </bookViews>
  <sheets>
    <sheet name="Sheet1" sheetId="1" state="hidden" r:id="rId1"/>
    <sheet name="Sheet3" sheetId="2" r:id="rId2"/>
    <sheet name="Sheet2" sheetId="3" state="hidden" r:id="rId3"/>
  </sheets>
  <definedNames>
    <definedName name="_xlnm.Print_Area" localSheetId="1">'Sheet3'!$A$1:$I$27</definedName>
    <definedName name="_xlnm.Print_Titles" localSheetId="1">'Sheet3'!$1:$4</definedName>
  </definedNames>
  <calcPr fullCalcOnLoad="1"/>
</workbook>
</file>

<file path=xl/sharedStrings.xml><?xml version="1.0" encoding="utf-8"?>
<sst xmlns="http://schemas.openxmlformats.org/spreadsheetml/2006/main" count="151" uniqueCount="44">
  <si>
    <t>平罗县非遗美食节满100减30优惠券使用明细表</t>
  </si>
  <si>
    <t>序号</t>
  </si>
  <si>
    <t>商家名称</t>
  </si>
  <si>
    <t>总计</t>
  </si>
  <si>
    <t>消费券</t>
  </si>
  <si>
    <t>销售额</t>
  </si>
  <si>
    <t>德丰楼餐饮宴会中心</t>
  </si>
  <si>
    <t>东方大饭店</t>
  </si>
  <si>
    <t>众民羊羔肉餐厅</t>
  </si>
  <si>
    <t>阳光宴会中心</t>
  </si>
  <si>
    <t>星空里音乐餐厅</t>
  </si>
  <si>
    <t>海雁手抓餐厅</t>
  </si>
  <si>
    <t>盛祥烩肉馆</t>
  </si>
  <si>
    <t>忠民羊羔肉餐厅</t>
  </si>
  <si>
    <t>青青冰淇淋茶餐厅阳光店</t>
  </si>
  <si>
    <t>青青冰淇淋茶餐厅汇融店</t>
  </si>
  <si>
    <t>怡香园食府东方明珠店</t>
  </si>
  <si>
    <t>怡香园食府唐华首府店</t>
  </si>
  <si>
    <t>周五传统羊羔肉美食城</t>
  </si>
  <si>
    <t>丁香阁伊品佳宴餐厅</t>
  </si>
  <si>
    <t>黄渠桥镇新玥楼羊羔肉餐厅</t>
  </si>
  <si>
    <t>君满楼牛汤馆</t>
  </si>
  <si>
    <t>新桃园餐饮有限公司</t>
  </si>
  <si>
    <t>羊名餐厅</t>
  </si>
  <si>
    <t>糖果音乐餐吧</t>
  </si>
  <si>
    <t>金湖餐饮中心</t>
  </si>
  <si>
    <t>小张串串</t>
  </si>
  <si>
    <t>德惠食府</t>
  </si>
  <si>
    <t>小   计</t>
  </si>
  <si>
    <t>附表1</t>
  </si>
  <si>
    <t>平罗县商务局与投资促进局7月7日-7月31日非遗美食节消费券统计汇总表</t>
  </si>
  <si>
    <t>非遗美食节满100减30优惠券</t>
  </si>
  <si>
    <t>申报销售额（元）</t>
  </si>
  <si>
    <t>申报消费券（张）</t>
  </si>
  <si>
    <t>核销消费金额（元)</t>
  </si>
  <si>
    <t>核销消费券（张）</t>
  </si>
  <si>
    <t>政府补贴金额（元）</t>
  </si>
  <si>
    <t>企业承担金额（元）</t>
  </si>
  <si>
    <t>优惠金额合计（元）</t>
  </si>
  <si>
    <t>合计：</t>
  </si>
  <si>
    <t>平罗县商务局与投资促进局7月7日-7月31日非遗美食节优惠券统计表</t>
  </si>
  <si>
    <t>核销消费金额
（元)</t>
  </si>
  <si>
    <t>差额张数（张）</t>
  </si>
  <si>
    <t>差额金额（元）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</si>
</sst>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right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3" fontId="44" fillId="0" borderId="9" xfId="22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43" fontId="44" fillId="0" borderId="9" xfId="22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right" vertical="center"/>
    </xf>
    <xf numFmtId="176" fontId="44" fillId="0" borderId="9" xfId="22" applyNumberFormat="1" applyFont="1" applyFill="1" applyBorder="1" applyAlignment="1">
      <alignment horizontal="right" vertical="center"/>
    </xf>
    <xf numFmtId="176" fontId="44" fillId="0" borderId="9" xfId="22" applyNumberFormat="1" applyFont="1" applyBorder="1" applyAlignment="1">
      <alignment horizontal="right" vertical="center"/>
    </xf>
    <xf numFmtId="177" fontId="44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176" fontId="43" fillId="0" borderId="14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3" fontId="44" fillId="0" borderId="10" xfId="2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3" fontId="44" fillId="0" borderId="18" xfId="22" applyNumberFormat="1" applyFont="1" applyBorder="1" applyAlignment="1">
      <alignment horizontal="center" vertical="center"/>
    </xf>
    <xf numFmtId="176" fontId="44" fillId="0" borderId="18" xfId="0" applyNumberFormat="1" applyFont="1" applyBorder="1" applyAlignment="1">
      <alignment horizontal="right" vertical="center"/>
    </xf>
    <xf numFmtId="176" fontId="43" fillId="0" borderId="19" xfId="0" applyNumberFormat="1" applyFont="1" applyBorder="1" applyAlignment="1">
      <alignment horizontal="right" vertical="center"/>
    </xf>
    <xf numFmtId="176" fontId="43" fillId="0" borderId="20" xfId="0" applyNumberFormat="1" applyFont="1" applyBorder="1" applyAlignment="1">
      <alignment horizontal="center" vertical="center" wrapText="1"/>
    </xf>
    <xf numFmtId="176" fontId="44" fillId="0" borderId="21" xfId="22" applyNumberFormat="1" applyFont="1" applyFill="1" applyBorder="1" applyAlignment="1">
      <alignment horizontal="right" vertical="center"/>
    </xf>
    <xf numFmtId="176" fontId="44" fillId="0" borderId="22" xfId="22" applyNumberFormat="1" applyFont="1" applyBorder="1" applyAlignment="1">
      <alignment horizontal="right" vertical="center"/>
    </xf>
    <xf numFmtId="176" fontId="44" fillId="0" borderId="22" xfId="22" applyNumberFormat="1" applyFont="1" applyFill="1" applyBorder="1" applyAlignment="1">
      <alignment horizontal="right" vertical="center"/>
    </xf>
    <xf numFmtId="176" fontId="44" fillId="0" borderId="23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58" fontId="44" fillId="0" borderId="26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58" fontId="44" fillId="0" borderId="22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6"/>
  <sheetViews>
    <sheetView zoomScale="110" zoomScaleNormal="110" zoomScaleSheetLayoutView="100" workbookViewId="0" topLeftCell="A10">
      <pane xSplit="2" topLeftCell="C1" activePane="topRight" state="frozen"/>
      <selection pane="topRight" activeCell="AY11" sqref="AY11"/>
    </sheetView>
  </sheetViews>
  <sheetFormatPr defaultColWidth="9.00390625" defaultRowHeight="15"/>
  <cols>
    <col min="1" max="1" width="6.28125" style="1" customWidth="1"/>
    <col min="2" max="2" width="23.8515625" style="1" customWidth="1"/>
    <col min="3" max="3" width="8.7109375" style="1" customWidth="1"/>
    <col min="4" max="4" width="9.7109375" style="1" customWidth="1"/>
    <col min="5" max="5" width="10.7109375" style="1" customWidth="1"/>
    <col min="6" max="6" width="9.7109375" style="1" customWidth="1"/>
    <col min="7" max="7" width="10.421875" style="1" customWidth="1"/>
    <col min="8" max="8" width="9.28125" style="1" customWidth="1"/>
    <col min="9" max="9" width="11.7109375" style="1" customWidth="1"/>
    <col min="10" max="53" width="9.00390625" style="1" customWidth="1"/>
    <col min="54" max="54" width="13.421875" style="1" customWidth="1"/>
    <col min="55" max="16384" width="9.00390625" style="1" customWidth="1"/>
  </cols>
  <sheetData>
    <row r="1" spans="1:54" ht="28.5">
      <c r="A1" s="5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28.5" customHeight="1">
      <c r="A2" s="51" t="s">
        <v>1</v>
      </c>
      <c r="B2" s="51" t="s">
        <v>2</v>
      </c>
      <c r="C2" s="52">
        <v>44749</v>
      </c>
      <c r="D2" s="53"/>
      <c r="E2" s="54">
        <v>44750</v>
      </c>
      <c r="F2" s="55"/>
      <c r="G2" s="54">
        <v>44751</v>
      </c>
      <c r="H2" s="55"/>
      <c r="I2" s="54">
        <v>44752</v>
      </c>
      <c r="J2" s="55"/>
      <c r="K2" s="54">
        <v>44753</v>
      </c>
      <c r="L2" s="55"/>
      <c r="M2" s="54">
        <v>44754</v>
      </c>
      <c r="N2" s="55"/>
      <c r="O2" s="54">
        <v>44755</v>
      </c>
      <c r="P2" s="55"/>
      <c r="Q2" s="54">
        <v>44756</v>
      </c>
      <c r="R2" s="55"/>
      <c r="S2" s="54">
        <v>44757</v>
      </c>
      <c r="T2" s="55"/>
      <c r="U2" s="54">
        <v>44758</v>
      </c>
      <c r="V2" s="55"/>
      <c r="W2" s="54">
        <v>44759</v>
      </c>
      <c r="X2" s="55"/>
      <c r="Y2" s="54">
        <v>44760</v>
      </c>
      <c r="Z2" s="55"/>
      <c r="AA2" s="54">
        <v>44761</v>
      </c>
      <c r="AB2" s="55"/>
      <c r="AC2" s="54">
        <v>44762</v>
      </c>
      <c r="AD2" s="55"/>
      <c r="AE2" s="54">
        <v>44763</v>
      </c>
      <c r="AF2" s="55"/>
      <c r="AG2" s="54">
        <v>44764</v>
      </c>
      <c r="AH2" s="55"/>
      <c r="AI2" s="54">
        <v>44765</v>
      </c>
      <c r="AJ2" s="55"/>
      <c r="AK2" s="54">
        <v>44766</v>
      </c>
      <c r="AL2" s="55"/>
      <c r="AM2" s="54">
        <v>44767</v>
      </c>
      <c r="AN2" s="55"/>
      <c r="AO2" s="54">
        <v>44768</v>
      </c>
      <c r="AP2" s="55"/>
      <c r="AQ2" s="54">
        <v>44769</v>
      </c>
      <c r="AR2" s="55"/>
      <c r="AS2" s="54">
        <v>44770</v>
      </c>
      <c r="AT2" s="55"/>
      <c r="AU2" s="54">
        <v>44771</v>
      </c>
      <c r="AV2" s="55"/>
      <c r="AW2" s="54">
        <v>44772</v>
      </c>
      <c r="AX2" s="55"/>
      <c r="AY2" s="54">
        <v>44773</v>
      </c>
      <c r="AZ2" s="55"/>
      <c r="BA2" s="17" t="s">
        <v>3</v>
      </c>
      <c r="BB2" s="17"/>
    </row>
    <row r="3" spans="1:54" ht="28.5" customHeight="1">
      <c r="A3" s="56"/>
      <c r="B3" s="56"/>
      <c r="C3" s="17" t="s">
        <v>4</v>
      </c>
      <c r="D3" s="17" t="s">
        <v>5</v>
      </c>
      <c r="E3" s="17" t="s">
        <v>4</v>
      </c>
      <c r="F3" s="17" t="s">
        <v>5</v>
      </c>
      <c r="G3" s="17" t="s">
        <v>4</v>
      </c>
      <c r="H3" s="17" t="s">
        <v>5</v>
      </c>
      <c r="I3" s="17" t="s">
        <v>4</v>
      </c>
      <c r="J3" s="17" t="s">
        <v>5</v>
      </c>
      <c r="K3" s="17" t="s">
        <v>4</v>
      </c>
      <c r="L3" s="17" t="s">
        <v>5</v>
      </c>
      <c r="M3" s="17" t="s">
        <v>4</v>
      </c>
      <c r="N3" s="17" t="s">
        <v>5</v>
      </c>
      <c r="O3" s="17" t="s">
        <v>4</v>
      </c>
      <c r="P3" s="17" t="s">
        <v>5</v>
      </c>
      <c r="Q3" s="17" t="s">
        <v>4</v>
      </c>
      <c r="R3" s="17" t="s">
        <v>5</v>
      </c>
      <c r="S3" s="17" t="s">
        <v>4</v>
      </c>
      <c r="T3" s="17" t="s">
        <v>5</v>
      </c>
      <c r="U3" s="17" t="s">
        <v>4</v>
      </c>
      <c r="V3" s="17" t="s">
        <v>5</v>
      </c>
      <c r="W3" s="17" t="s">
        <v>4</v>
      </c>
      <c r="X3" s="17" t="s">
        <v>5</v>
      </c>
      <c r="Y3" s="17" t="s">
        <v>4</v>
      </c>
      <c r="Z3" s="17" t="s">
        <v>5</v>
      </c>
      <c r="AA3" s="17" t="s">
        <v>4</v>
      </c>
      <c r="AB3" s="17" t="s">
        <v>5</v>
      </c>
      <c r="AC3" s="17" t="s">
        <v>4</v>
      </c>
      <c r="AD3" s="17" t="s">
        <v>5</v>
      </c>
      <c r="AE3" s="17" t="s">
        <v>4</v>
      </c>
      <c r="AF3" s="17" t="s">
        <v>5</v>
      </c>
      <c r="AG3" s="17" t="s">
        <v>4</v>
      </c>
      <c r="AH3" s="17" t="s">
        <v>5</v>
      </c>
      <c r="AI3" s="17" t="s">
        <v>4</v>
      </c>
      <c r="AJ3" s="17" t="s">
        <v>5</v>
      </c>
      <c r="AK3" s="17" t="s">
        <v>4</v>
      </c>
      <c r="AL3" s="17" t="s">
        <v>5</v>
      </c>
      <c r="AM3" s="17" t="s">
        <v>4</v>
      </c>
      <c r="AN3" s="17" t="s">
        <v>5</v>
      </c>
      <c r="AO3" s="17" t="s">
        <v>4</v>
      </c>
      <c r="AP3" s="17" t="s">
        <v>5</v>
      </c>
      <c r="AQ3" s="17" t="s">
        <v>4</v>
      </c>
      <c r="AR3" s="17" t="s">
        <v>5</v>
      </c>
      <c r="AS3" s="17" t="s">
        <v>4</v>
      </c>
      <c r="AT3" s="17" t="s">
        <v>5</v>
      </c>
      <c r="AU3" s="17" t="s">
        <v>4</v>
      </c>
      <c r="AV3" s="17" t="s">
        <v>5</v>
      </c>
      <c r="AW3" s="17" t="s">
        <v>4</v>
      </c>
      <c r="AX3" s="17" t="s">
        <v>5</v>
      </c>
      <c r="AY3" s="17" t="s">
        <v>4</v>
      </c>
      <c r="AZ3" s="17" t="s">
        <v>5</v>
      </c>
      <c r="BA3" s="17" t="s">
        <v>4</v>
      </c>
      <c r="BB3" s="17" t="s">
        <v>5</v>
      </c>
    </row>
    <row r="4" spans="1:54" ht="24.75" customHeight="1">
      <c r="A4" s="15">
        <v>1</v>
      </c>
      <c r="B4" s="15" t="s">
        <v>6</v>
      </c>
      <c r="C4" s="15"/>
      <c r="D4" s="15"/>
      <c r="E4" s="15"/>
      <c r="F4" s="15"/>
      <c r="G4" s="15"/>
      <c r="H4" s="15"/>
      <c r="I4" s="15">
        <v>3</v>
      </c>
      <c r="J4" s="15">
        <v>830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>
        <f>AY4+AW4+AU4+AS4+AQ4+AO4+AM4+AK4+AI4+AG4+AE4+AC4+AA4+Y4+W4+U4+S4+Q4+O4+M4+K4+I4+G4+E4+C4</f>
        <v>3</v>
      </c>
      <c r="BB4" s="15">
        <f>AZ4+AX4+AV4+AT4+AR4+AP4+AN4+AL4+AJ4+AH4+AF4+AD4+AB4+Z4+X4+V4+T4+R4+P4+N4+L4+J4+H4+F4+D4</f>
        <v>830</v>
      </c>
    </row>
    <row r="5" spans="1:54" ht="24.75" customHeight="1">
      <c r="A5" s="15">
        <v>2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>
        <f aca="true" t="shared" si="0" ref="BA5:BA26">AY5+AW5+AU5+AS5+AQ5+AO5+AM5+AK5+AI5+AG5+AE5+AC5+AA5+Y5+W5+U5+S5+Q5+O5+M5+K5+I5+G5+E5+C5</f>
        <v>0</v>
      </c>
      <c r="BB5" s="15">
        <f aca="true" t="shared" si="1" ref="BB5:BB26">AZ5+AX5+AV5+AT5+AR5+AP5+AN5+AL5+AJ5+AH5+AF5+AD5+AB5+Z5+X5+V5+T5+R5+P5+N5+L5+J5+H5+F5+D5</f>
        <v>0</v>
      </c>
    </row>
    <row r="6" spans="1:54" ht="24.75" customHeight="1">
      <c r="A6" s="15">
        <v>3</v>
      </c>
      <c r="B6" s="15" t="s">
        <v>8</v>
      </c>
      <c r="C6" s="15"/>
      <c r="D6" s="15"/>
      <c r="E6" s="15"/>
      <c r="F6" s="15"/>
      <c r="G6" s="15">
        <v>7</v>
      </c>
      <c r="H6" s="15">
        <v>925</v>
      </c>
      <c r="I6" s="15">
        <v>6</v>
      </c>
      <c r="J6" s="15">
        <v>1147</v>
      </c>
      <c r="K6" s="15"/>
      <c r="L6" s="15"/>
      <c r="M6" s="15">
        <v>10</v>
      </c>
      <c r="N6" s="15">
        <v>1788</v>
      </c>
      <c r="O6" s="15">
        <v>4</v>
      </c>
      <c r="P6" s="15">
        <v>1446</v>
      </c>
      <c r="Q6" s="15"/>
      <c r="R6" s="15"/>
      <c r="S6" s="15">
        <v>2</v>
      </c>
      <c r="T6" s="15">
        <v>235</v>
      </c>
      <c r="U6" s="15"/>
      <c r="V6" s="15"/>
      <c r="W6" s="15"/>
      <c r="X6" s="15"/>
      <c r="Y6" s="15"/>
      <c r="Z6" s="15"/>
      <c r="AA6" s="15"/>
      <c r="AB6" s="15"/>
      <c r="AC6" s="15">
        <v>3</v>
      </c>
      <c r="AD6" s="15">
        <v>374</v>
      </c>
      <c r="AE6" s="15">
        <v>2</v>
      </c>
      <c r="AF6" s="15">
        <v>234</v>
      </c>
      <c r="AG6" s="15"/>
      <c r="AH6" s="15"/>
      <c r="AI6" s="15">
        <v>3</v>
      </c>
      <c r="AJ6" s="15">
        <v>390</v>
      </c>
      <c r="AK6" s="15">
        <v>3</v>
      </c>
      <c r="AL6" s="15">
        <v>335</v>
      </c>
      <c r="AM6" s="15"/>
      <c r="AN6" s="15"/>
      <c r="AO6" s="15">
        <v>7</v>
      </c>
      <c r="AP6" s="15">
        <v>1234</v>
      </c>
      <c r="AQ6" s="15"/>
      <c r="AR6" s="15"/>
      <c r="AS6" s="15"/>
      <c r="AT6" s="15"/>
      <c r="AU6" s="15">
        <v>3</v>
      </c>
      <c r="AV6" s="15">
        <v>394</v>
      </c>
      <c r="AW6" s="15">
        <v>8</v>
      </c>
      <c r="AX6" s="15">
        <v>920</v>
      </c>
      <c r="AY6" s="15">
        <v>5</v>
      </c>
      <c r="AZ6" s="15">
        <v>551</v>
      </c>
      <c r="BA6" s="15">
        <f t="shared" si="0"/>
        <v>63</v>
      </c>
      <c r="BB6" s="15">
        <f t="shared" si="1"/>
        <v>9973</v>
      </c>
    </row>
    <row r="7" spans="1:54" ht="24.75" customHeight="1">
      <c r="A7" s="15">
        <v>4</v>
      </c>
      <c r="B7" s="15" t="s">
        <v>9</v>
      </c>
      <c r="C7" s="15"/>
      <c r="D7" s="15"/>
      <c r="E7" s="15"/>
      <c r="F7" s="15"/>
      <c r="G7" s="15"/>
      <c r="H7" s="15"/>
      <c r="I7" s="15">
        <v>6</v>
      </c>
      <c r="J7" s="15">
        <v>1253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>
        <v>24</v>
      </c>
      <c r="AD7" s="15">
        <v>7640</v>
      </c>
      <c r="AE7" s="15">
        <v>6</v>
      </c>
      <c r="AF7" s="15">
        <v>1550</v>
      </c>
      <c r="AG7" s="15">
        <v>5</v>
      </c>
      <c r="AH7" s="15">
        <v>1061</v>
      </c>
      <c r="AI7" s="15"/>
      <c r="AJ7" s="15"/>
      <c r="AK7" s="15"/>
      <c r="AL7" s="15"/>
      <c r="AM7" s="15"/>
      <c r="AN7" s="15"/>
      <c r="AO7" s="15">
        <v>13</v>
      </c>
      <c r="AP7" s="15">
        <v>3771</v>
      </c>
      <c r="AQ7" s="15"/>
      <c r="AR7" s="15"/>
      <c r="AS7" s="15"/>
      <c r="AT7" s="15"/>
      <c r="AU7" s="15"/>
      <c r="AV7" s="15"/>
      <c r="AW7" s="15"/>
      <c r="AX7" s="15"/>
      <c r="AY7" s="15">
        <v>4</v>
      </c>
      <c r="AZ7" s="15">
        <v>1594</v>
      </c>
      <c r="BA7" s="15">
        <f t="shared" si="0"/>
        <v>58</v>
      </c>
      <c r="BB7" s="15">
        <f t="shared" si="1"/>
        <v>16869</v>
      </c>
    </row>
    <row r="8" spans="1:54" ht="24.75" customHeight="1">
      <c r="A8" s="15">
        <v>5</v>
      </c>
      <c r="B8" s="15" t="s">
        <v>10</v>
      </c>
      <c r="C8" s="15"/>
      <c r="D8" s="15"/>
      <c r="E8" s="15">
        <v>6</v>
      </c>
      <c r="F8" s="15">
        <v>1013</v>
      </c>
      <c r="G8" s="15">
        <v>10</v>
      </c>
      <c r="H8" s="15">
        <v>1578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2</v>
      </c>
      <c r="V8" s="15">
        <v>251</v>
      </c>
      <c r="W8" s="15">
        <v>2</v>
      </c>
      <c r="X8" s="15">
        <v>269</v>
      </c>
      <c r="Y8" s="15">
        <v>3</v>
      </c>
      <c r="Z8" s="15">
        <v>349</v>
      </c>
      <c r="AA8" s="15">
        <v>3</v>
      </c>
      <c r="AB8" s="15">
        <v>572</v>
      </c>
      <c r="AC8" s="15"/>
      <c r="AD8" s="15"/>
      <c r="AE8" s="15"/>
      <c r="AF8" s="15"/>
      <c r="AG8" s="15">
        <v>9</v>
      </c>
      <c r="AH8" s="15">
        <v>1445</v>
      </c>
      <c r="AI8" s="15">
        <v>1</v>
      </c>
      <c r="AJ8" s="15">
        <v>157</v>
      </c>
      <c r="AK8" s="15">
        <v>7</v>
      </c>
      <c r="AL8" s="15">
        <v>955</v>
      </c>
      <c r="AM8" s="15">
        <v>5</v>
      </c>
      <c r="AN8" s="15">
        <f>304+271</f>
        <v>575</v>
      </c>
      <c r="AO8" s="15">
        <v>3</v>
      </c>
      <c r="AP8" s="15">
        <v>520</v>
      </c>
      <c r="AQ8" s="15">
        <v>2</v>
      </c>
      <c r="AR8" s="15">
        <f>112+710</f>
        <v>822</v>
      </c>
      <c r="AS8" s="15">
        <v>4</v>
      </c>
      <c r="AT8" s="15">
        <f>393+490</f>
        <v>883</v>
      </c>
      <c r="AU8" s="15">
        <v>4</v>
      </c>
      <c r="AV8" s="15">
        <f>248+581</f>
        <v>829</v>
      </c>
      <c r="AW8" s="15">
        <v>1</v>
      </c>
      <c r="AX8" s="15">
        <v>122</v>
      </c>
      <c r="AY8" s="15">
        <v>11</v>
      </c>
      <c r="AZ8" s="15">
        <f>337+748+495+971</f>
        <v>2551</v>
      </c>
      <c r="BA8" s="15">
        <f t="shared" si="0"/>
        <v>73</v>
      </c>
      <c r="BB8" s="15">
        <f t="shared" si="1"/>
        <v>12891</v>
      </c>
    </row>
    <row r="9" spans="1:54" ht="24.75" customHeight="1">
      <c r="A9" s="15">
        <v>6</v>
      </c>
      <c r="B9" s="15" t="s">
        <v>11</v>
      </c>
      <c r="C9" s="15">
        <v>2</v>
      </c>
      <c r="D9" s="15">
        <v>2260</v>
      </c>
      <c r="E9" s="15">
        <v>3</v>
      </c>
      <c r="F9" s="15">
        <v>320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>
        <v>1</v>
      </c>
      <c r="Z9" s="15">
        <v>100</v>
      </c>
      <c r="AA9" s="15"/>
      <c r="AB9" s="15"/>
      <c r="AC9" s="15"/>
      <c r="AD9" s="15"/>
      <c r="AE9" s="15">
        <v>3</v>
      </c>
      <c r="AF9" s="15">
        <v>420</v>
      </c>
      <c r="AG9" s="15"/>
      <c r="AH9" s="15"/>
      <c r="AI9" s="15"/>
      <c r="AJ9" s="15"/>
      <c r="AK9" s="15"/>
      <c r="AL9" s="15"/>
      <c r="AM9" s="15"/>
      <c r="AN9" s="15"/>
      <c r="AO9" s="15">
        <v>3</v>
      </c>
      <c r="AP9" s="15">
        <v>587</v>
      </c>
      <c r="AQ9" s="15">
        <v>3</v>
      </c>
      <c r="AR9" s="15">
        <f>128+400</f>
        <v>528</v>
      </c>
      <c r="AS9" s="15"/>
      <c r="AT9" s="15"/>
      <c r="AU9" s="15">
        <v>7</v>
      </c>
      <c r="AV9" s="15">
        <f>534+585+277</f>
        <v>1396</v>
      </c>
      <c r="AW9" s="15">
        <v>3</v>
      </c>
      <c r="AX9" s="15">
        <v>345</v>
      </c>
      <c r="AY9" s="15">
        <v>1</v>
      </c>
      <c r="AZ9" s="15">
        <v>113</v>
      </c>
      <c r="BA9" s="15">
        <f t="shared" si="0"/>
        <v>26</v>
      </c>
      <c r="BB9" s="15">
        <f t="shared" si="1"/>
        <v>6069</v>
      </c>
    </row>
    <row r="10" spans="1:54" ht="24.75" customHeight="1">
      <c r="A10" s="15">
        <v>7</v>
      </c>
      <c r="B10" s="15" t="s">
        <v>12</v>
      </c>
      <c r="C10" s="15">
        <v>2</v>
      </c>
      <c r="D10" s="15">
        <v>219</v>
      </c>
      <c r="E10" s="15">
        <v>2</v>
      </c>
      <c r="F10" s="15">
        <v>203</v>
      </c>
      <c r="G10" s="15"/>
      <c r="H10" s="15"/>
      <c r="I10" s="15"/>
      <c r="J10" s="15"/>
      <c r="K10" s="15">
        <v>2</v>
      </c>
      <c r="L10" s="15">
        <v>231</v>
      </c>
      <c r="M10" s="15">
        <v>2</v>
      </c>
      <c r="N10" s="15">
        <v>208</v>
      </c>
      <c r="O10" s="15">
        <v>2</v>
      </c>
      <c r="P10" s="15">
        <v>230</v>
      </c>
      <c r="Q10" s="15"/>
      <c r="R10" s="15"/>
      <c r="S10" s="15">
        <v>2</v>
      </c>
      <c r="T10" s="15">
        <v>216</v>
      </c>
      <c r="U10" s="15">
        <v>3</v>
      </c>
      <c r="V10" s="15">
        <v>346</v>
      </c>
      <c r="W10" s="15">
        <v>3</v>
      </c>
      <c r="X10" s="15">
        <v>325</v>
      </c>
      <c r="Y10" s="15">
        <v>3</v>
      </c>
      <c r="Z10" s="15">
        <v>384</v>
      </c>
      <c r="AA10" s="15">
        <v>1</v>
      </c>
      <c r="AB10" s="15">
        <v>102</v>
      </c>
      <c r="AC10" s="15">
        <v>1</v>
      </c>
      <c r="AD10" s="15">
        <v>100</v>
      </c>
      <c r="AE10" s="15"/>
      <c r="AF10" s="15"/>
      <c r="AG10" s="15"/>
      <c r="AH10" s="15"/>
      <c r="AI10" s="15">
        <v>4</v>
      </c>
      <c r="AJ10" s="15">
        <v>452</v>
      </c>
      <c r="AK10" s="15">
        <v>3</v>
      </c>
      <c r="AL10" s="15">
        <v>304</v>
      </c>
      <c r="AM10" s="15"/>
      <c r="AN10" s="15"/>
      <c r="AO10" s="15"/>
      <c r="AP10" s="15"/>
      <c r="AQ10" s="15">
        <v>2</v>
      </c>
      <c r="AR10" s="15">
        <v>237</v>
      </c>
      <c r="AS10" s="15">
        <v>1</v>
      </c>
      <c r="AT10" s="15">
        <v>138</v>
      </c>
      <c r="AU10" s="15">
        <v>2</v>
      </c>
      <c r="AV10" s="15">
        <v>290</v>
      </c>
      <c r="AW10" s="15">
        <v>5</v>
      </c>
      <c r="AX10" s="15">
        <v>534</v>
      </c>
      <c r="AY10" s="15">
        <v>3</v>
      </c>
      <c r="AZ10" s="15">
        <v>353</v>
      </c>
      <c r="BA10" s="15">
        <f t="shared" si="0"/>
        <v>43</v>
      </c>
      <c r="BB10" s="15">
        <f t="shared" si="1"/>
        <v>4872</v>
      </c>
    </row>
    <row r="11" spans="1:54" ht="24.75" customHeight="1">
      <c r="A11" s="15">
        <v>8</v>
      </c>
      <c r="B11" s="15" t="s">
        <v>13</v>
      </c>
      <c r="C11" s="15"/>
      <c r="D11" s="15"/>
      <c r="E11" s="15">
        <v>8</v>
      </c>
      <c r="F11" s="15">
        <v>999</v>
      </c>
      <c r="G11" s="15">
        <v>11</v>
      </c>
      <c r="H11" s="15">
        <v>1192</v>
      </c>
      <c r="I11" s="15"/>
      <c r="J11" s="15"/>
      <c r="K11" s="15">
        <v>7</v>
      </c>
      <c r="L11" s="15">
        <v>838</v>
      </c>
      <c r="M11" s="15"/>
      <c r="N11" s="15"/>
      <c r="O11" s="15"/>
      <c r="P11" s="15"/>
      <c r="Q11" s="15"/>
      <c r="R11" s="15"/>
      <c r="S11" s="15">
        <v>3</v>
      </c>
      <c r="T11" s="15">
        <v>382</v>
      </c>
      <c r="U11" s="15"/>
      <c r="V11" s="15"/>
      <c r="W11" s="15"/>
      <c r="X11" s="15"/>
      <c r="Y11" s="15">
        <v>7</v>
      </c>
      <c r="Z11" s="15">
        <v>920</v>
      </c>
      <c r="AA11" s="15"/>
      <c r="AB11" s="15"/>
      <c r="AC11" s="15"/>
      <c r="AD11" s="15"/>
      <c r="AE11" s="15">
        <v>6</v>
      </c>
      <c r="AF11" s="15">
        <v>782</v>
      </c>
      <c r="AG11" s="15"/>
      <c r="AH11" s="15"/>
      <c r="AI11" s="15"/>
      <c r="AJ11" s="15"/>
      <c r="AK11" s="15">
        <v>4</v>
      </c>
      <c r="AL11" s="15">
        <v>486</v>
      </c>
      <c r="AM11" s="15"/>
      <c r="AN11" s="15"/>
      <c r="AO11" s="15"/>
      <c r="AP11" s="15"/>
      <c r="AQ11" s="15">
        <v>4</v>
      </c>
      <c r="AR11" s="15">
        <f>138+346</f>
        <v>484</v>
      </c>
      <c r="AS11" s="15">
        <v>8</v>
      </c>
      <c r="AT11" s="15">
        <f>415+257+318+193</f>
        <v>1183</v>
      </c>
      <c r="AU11" s="15"/>
      <c r="AV11" s="15"/>
      <c r="AW11" s="15">
        <v>5</v>
      </c>
      <c r="AX11" s="15">
        <f>134+327+130</f>
        <v>591</v>
      </c>
      <c r="AY11" s="15">
        <v>6</v>
      </c>
      <c r="AZ11" s="15">
        <f>341+203+118</f>
        <v>662</v>
      </c>
      <c r="BA11" s="15">
        <f t="shared" si="0"/>
        <v>69</v>
      </c>
      <c r="BB11" s="15">
        <f t="shared" si="1"/>
        <v>8519</v>
      </c>
    </row>
    <row r="12" spans="1:54" ht="24.75" customHeight="1">
      <c r="A12" s="15">
        <v>9</v>
      </c>
      <c r="B12" s="15" t="s">
        <v>14</v>
      </c>
      <c r="C12" s="15">
        <v>7</v>
      </c>
      <c r="D12" s="15">
        <v>956</v>
      </c>
      <c r="E12" s="15">
        <v>14</v>
      </c>
      <c r="F12" s="15">
        <v>1854</v>
      </c>
      <c r="G12" s="15">
        <v>4</v>
      </c>
      <c r="H12" s="15">
        <v>619</v>
      </c>
      <c r="I12" s="15">
        <v>10</v>
      </c>
      <c r="J12" s="15">
        <v>1291</v>
      </c>
      <c r="K12" s="15">
        <v>13</v>
      </c>
      <c r="L12" s="15">
        <v>1901</v>
      </c>
      <c r="M12" s="15">
        <v>4</v>
      </c>
      <c r="N12" s="15">
        <v>490</v>
      </c>
      <c r="O12" s="15">
        <v>14</v>
      </c>
      <c r="P12" s="15">
        <v>1955</v>
      </c>
      <c r="Q12" s="15">
        <v>11</v>
      </c>
      <c r="R12" s="15">
        <v>1303</v>
      </c>
      <c r="S12" s="15">
        <v>8</v>
      </c>
      <c r="T12" s="15">
        <v>1049</v>
      </c>
      <c r="U12" s="15">
        <v>19</v>
      </c>
      <c r="V12" s="15">
        <v>2448</v>
      </c>
      <c r="W12" s="15">
        <v>15</v>
      </c>
      <c r="X12" s="15">
        <v>1779</v>
      </c>
      <c r="Y12" s="15">
        <v>16</v>
      </c>
      <c r="Z12" s="15">
        <v>2023</v>
      </c>
      <c r="AA12" s="15">
        <v>6</v>
      </c>
      <c r="AB12" s="15">
        <v>781</v>
      </c>
      <c r="AC12" s="15">
        <v>9</v>
      </c>
      <c r="AD12" s="15">
        <v>1165</v>
      </c>
      <c r="AE12" s="15">
        <v>13</v>
      </c>
      <c r="AF12" s="15">
        <v>1468</v>
      </c>
      <c r="AG12" s="15">
        <v>18</v>
      </c>
      <c r="AH12" s="15">
        <v>2818</v>
      </c>
      <c r="AI12" s="15">
        <v>17</v>
      </c>
      <c r="AJ12" s="15">
        <v>2214</v>
      </c>
      <c r="AK12" s="15">
        <v>11</v>
      </c>
      <c r="AL12" s="15">
        <v>1342</v>
      </c>
      <c r="AM12" s="15">
        <v>3</v>
      </c>
      <c r="AN12" s="15">
        <v>412</v>
      </c>
      <c r="AO12" s="15">
        <v>9</v>
      </c>
      <c r="AP12" s="15">
        <v>1379</v>
      </c>
      <c r="AQ12" s="15">
        <v>23</v>
      </c>
      <c r="AR12" s="15">
        <v>2469</v>
      </c>
      <c r="AS12" s="15">
        <v>13</v>
      </c>
      <c r="AT12" s="15">
        <v>1639</v>
      </c>
      <c r="AU12" s="15">
        <v>19</v>
      </c>
      <c r="AV12" s="15">
        <v>3065</v>
      </c>
      <c r="AW12" s="15">
        <v>15</v>
      </c>
      <c r="AX12" s="15">
        <v>2012</v>
      </c>
      <c r="AY12" s="15">
        <v>15</v>
      </c>
      <c r="AZ12" s="15">
        <v>1717</v>
      </c>
      <c r="BA12" s="15">
        <f t="shared" si="0"/>
        <v>306</v>
      </c>
      <c r="BB12" s="15">
        <f t="shared" si="1"/>
        <v>40149</v>
      </c>
    </row>
    <row r="13" spans="1:54" ht="24.75" customHeight="1">
      <c r="A13" s="15">
        <v>10</v>
      </c>
      <c r="B13" s="15" t="s">
        <v>15</v>
      </c>
      <c r="C13" s="15"/>
      <c r="D13" s="15"/>
      <c r="E13" s="15">
        <v>6</v>
      </c>
      <c r="F13" s="15">
        <v>625</v>
      </c>
      <c r="G13" s="15">
        <v>5</v>
      </c>
      <c r="H13" s="15">
        <v>673</v>
      </c>
      <c r="I13" s="15">
        <v>4</v>
      </c>
      <c r="J13" s="15">
        <v>487</v>
      </c>
      <c r="K13" s="15"/>
      <c r="L13" s="15"/>
      <c r="M13" s="15"/>
      <c r="N13" s="15"/>
      <c r="O13" s="15"/>
      <c r="P13" s="15"/>
      <c r="Q13" s="15">
        <v>4</v>
      </c>
      <c r="R13" s="15">
        <v>657</v>
      </c>
      <c r="S13" s="15">
        <v>5</v>
      </c>
      <c r="T13" s="15">
        <v>552</v>
      </c>
      <c r="U13" s="15">
        <v>1</v>
      </c>
      <c r="V13" s="15">
        <v>180</v>
      </c>
      <c r="W13" s="15">
        <v>6</v>
      </c>
      <c r="X13" s="15">
        <v>670</v>
      </c>
      <c r="Y13" s="15">
        <v>4</v>
      </c>
      <c r="Z13" s="15">
        <v>532</v>
      </c>
      <c r="AA13" s="15">
        <v>4</v>
      </c>
      <c r="AB13" s="15">
        <v>421</v>
      </c>
      <c r="AC13" s="15">
        <v>1</v>
      </c>
      <c r="AD13" s="15">
        <v>104</v>
      </c>
      <c r="AE13" s="15"/>
      <c r="AF13" s="15"/>
      <c r="AG13" s="15">
        <v>12</v>
      </c>
      <c r="AH13" s="15">
        <v>1465</v>
      </c>
      <c r="AI13" s="15">
        <v>2</v>
      </c>
      <c r="AJ13" s="15">
        <v>265</v>
      </c>
      <c r="AK13" s="15">
        <v>2</v>
      </c>
      <c r="AL13" s="15">
        <v>224</v>
      </c>
      <c r="AM13" s="15"/>
      <c r="AN13" s="15"/>
      <c r="AO13" s="15"/>
      <c r="AP13" s="15"/>
      <c r="AQ13" s="15">
        <v>4</v>
      </c>
      <c r="AR13" s="15">
        <v>442</v>
      </c>
      <c r="AS13" s="15">
        <v>1</v>
      </c>
      <c r="AT13" s="15">
        <v>167</v>
      </c>
      <c r="AU13" s="15">
        <v>6</v>
      </c>
      <c r="AV13" s="15">
        <v>974</v>
      </c>
      <c r="AW13" s="15">
        <v>3</v>
      </c>
      <c r="AX13" s="15">
        <v>423</v>
      </c>
      <c r="AY13" s="15">
        <v>8</v>
      </c>
      <c r="AZ13" s="15">
        <v>1016</v>
      </c>
      <c r="BA13" s="15">
        <f t="shared" si="0"/>
        <v>78</v>
      </c>
      <c r="BB13" s="15">
        <f t="shared" si="1"/>
        <v>9877</v>
      </c>
    </row>
    <row r="14" spans="1:54" ht="24.75" customHeight="1">
      <c r="A14" s="15">
        <v>11</v>
      </c>
      <c r="B14" s="15" t="s">
        <v>16</v>
      </c>
      <c r="C14" s="15"/>
      <c r="D14" s="15"/>
      <c r="E14" s="15">
        <v>3</v>
      </c>
      <c r="F14" s="15">
        <v>1009</v>
      </c>
      <c r="G14" s="15"/>
      <c r="H14" s="15"/>
      <c r="I14" s="15"/>
      <c r="J14" s="15"/>
      <c r="K14" s="15"/>
      <c r="L14" s="15"/>
      <c r="M14" s="15">
        <v>3</v>
      </c>
      <c r="N14" s="15">
        <v>312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v>3</v>
      </c>
      <c r="AH14" s="15">
        <v>527</v>
      </c>
      <c r="AI14" s="15">
        <v>1</v>
      </c>
      <c r="AJ14" s="15">
        <v>126</v>
      </c>
      <c r="AK14" s="15"/>
      <c r="AL14" s="15"/>
      <c r="AM14" s="15"/>
      <c r="AN14" s="15"/>
      <c r="AO14" s="15">
        <v>3</v>
      </c>
      <c r="AP14" s="15">
        <v>375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>
        <f t="shared" si="0"/>
        <v>13</v>
      </c>
      <c r="BB14" s="15">
        <f t="shared" si="1"/>
        <v>2349</v>
      </c>
    </row>
    <row r="15" spans="1:54" ht="24.75" customHeight="1">
      <c r="A15" s="15">
        <v>12</v>
      </c>
      <c r="B15" s="15" t="s">
        <v>17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v>3</v>
      </c>
      <c r="X15" s="15">
        <v>361</v>
      </c>
      <c r="Y15" s="15">
        <v>3</v>
      </c>
      <c r="Z15" s="15">
        <v>989</v>
      </c>
      <c r="AA15" s="15"/>
      <c r="AB15" s="15"/>
      <c r="AC15" s="15"/>
      <c r="AD15" s="15"/>
      <c r="AE15" s="15">
        <v>7</v>
      </c>
      <c r="AF15" s="15">
        <v>1008</v>
      </c>
      <c r="AG15" s="15"/>
      <c r="AH15" s="15"/>
      <c r="AI15" s="15">
        <v>6</v>
      </c>
      <c r="AJ15" s="15">
        <v>702</v>
      </c>
      <c r="AK15" s="15"/>
      <c r="AL15" s="15"/>
      <c r="AM15" s="15"/>
      <c r="AN15" s="15"/>
      <c r="AO15" s="15"/>
      <c r="AP15" s="15"/>
      <c r="AQ15" s="15">
        <v>2</v>
      </c>
      <c r="AR15" s="15">
        <v>203</v>
      </c>
      <c r="AS15" s="15">
        <v>3</v>
      </c>
      <c r="AT15" s="15">
        <v>528</v>
      </c>
      <c r="AU15" s="15"/>
      <c r="AV15" s="15"/>
      <c r="AW15" s="15"/>
      <c r="AX15" s="15"/>
      <c r="AY15" s="15">
        <v>9</v>
      </c>
      <c r="AZ15" s="15">
        <v>2141</v>
      </c>
      <c r="BA15" s="15">
        <f t="shared" si="0"/>
        <v>33</v>
      </c>
      <c r="BB15" s="15">
        <f t="shared" si="1"/>
        <v>5932</v>
      </c>
    </row>
    <row r="16" spans="1:54" ht="24.75" customHeight="1">
      <c r="A16" s="15">
        <v>13</v>
      </c>
      <c r="B16" s="15" t="s">
        <v>18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>
        <f t="shared" si="0"/>
        <v>0</v>
      </c>
      <c r="BB16" s="15">
        <f t="shared" si="1"/>
        <v>0</v>
      </c>
    </row>
    <row r="17" spans="1:54" ht="24.75" customHeight="1">
      <c r="A17" s="15">
        <v>14</v>
      </c>
      <c r="B17" s="15" t="s">
        <v>19</v>
      </c>
      <c r="C17" s="15"/>
      <c r="D17" s="15"/>
      <c r="E17" s="15"/>
      <c r="F17" s="15"/>
      <c r="G17" s="15">
        <v>8</v>
      </c>
      <c r="H17" s="15">
        <v>1629</v>
      </c>
      <c r="I17" s="15"/>
      <c r="J17" s="15"/>
      <c r="K17" s="15"/>
      <c r="L17" s="15"/>
      <c r="M17" s="15"/>
      <c r="N17" s="15"/>
      <c r="O17" s="15"/>
      <c r="P17" s="15"/>
      <c r="Q17" s="15">
        <v>9</v>
      </c>
      <c r="R17" s="15">
        <v>2959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6</v>
      </c>
      <c r="AF17" s="15">
        <v>1351</v>
      </c>
      <c r="AG17" s="15"/>
      <c r="AH17" s="15"/>
      <c r="AI17" s="15"/>
      <c r="AJ17" s="15"/>
      <c r="AK17" s="15">
        <v>13</v>
      </c>
      <c r="AL17" s="15">
        <v>2788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>
        <v>3</v>
      </c>
      <c r="AX17" s="15">
        <v>589</v>
      </c>
      <c r="AY17" s="15"/>
      <c r="AZ17" s="15"/>
      <c r="BA17" s="15">
        <f t="shared" si="0"/>
        <v>39</v>
      </c>
      <c r="BB17" s="15">
        <f t="shared" si="1"/>
        <v>9316</v>
      </c>
    </row>
    <row r="18" spans="1:54" ht="24.75" customHeight="1">
      <c r="A18" s="15">
        <v>15</v>
      </c>
      <c r="B18" s="15" t="s">
        <v>20</v>
      </c>
      <c r="C18" s="15"/>
      <c r="D18" s="15"/>
      <c r="E18" s="15"/>
      <c r="F18" s="15"/>
      <c r="G18" s="15">
        <v>5</v>
      </c>
      <c r="H18" s="15">
        <v>612</v>
      </c>
      <c r="I18" s="15">
        <v>1</v>
      </c>
      <c r="J18" s="15">
        <v>200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>
        <v>2</v>
      </c>
      <c r="AD18" s="15">
        <v>200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>
        <v>3</v>
      </c>
      <c r="AT18" s="15">
        <v>380</v>
      </c>
      <c r="AU18" s="15"/>
      <c r="AV18" s="15"/>
      <c r="AW18" s="15"/>
      <c r="AX18" s="15"/>
      <c r="AY18" s="15"/>
      <c r="AZ18" s="15"/>
      <c r="BA18" s="15">
        <f t="shared" si="0"/>
        <v>11</v>
      </c>
      <c r="BB18" s="15">
        <f t="shared" si="1"/>
        <v>1392</v>
      </c>
    </row>
    <row r="19" spans="1:54" ht="24.75" customHeight="1">
      <c r="A19" s="15">
        <v>16</v>
      </c>
      <c r="B19" s="15" t="s">
        <v>21</v>
      </c>
      <c r="C19" s="15">
        <v>5</v>
      </c>
      <c r="D19" s="15">
        <v>609</v>
      </c>
      <c r="E19" s="15">
        <v>8</v>
      </c>
      <c r="F19" s="15">
        <v>1111</v>
      </c>
      <c r="G19" s="15"/>
      <c r="H19" s="15"/>
      <c r="I19" s="15"/>
      <c r="J19" s="15"/>
      <c r="K19" s="15">
        <v>4</v>
      </c>
      <c r="L19" s="15">
        <v>474</v>
      </c>
      <c r="M19" s="15"/>
      <c r="N19" s="15"/>
      <c r="O19" s="15">
        <v>4</v>
      </c>
      <c r="P19" s="15">
        <v>410</v>
      </c>
      <c r="Q19" s="15">
        <v>6</v>
      </c>
      <c r="R19" s="15">
        <v>1000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6</v>
      </c>
      <c r="AF19" s="15">
        <v>859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>
        <f t="shared" si="0"/>
        <v>33</v>
      </c>
      <c r="BB19" s="15">
        <f t="shared" si="1"/>
        <v>4463</v>
      </c>
    </row>
    <row r="20" spans="1:54" ht="24.75" customHeight="1">
      <c r="A20" s="15">
        <v>17</v>
      </c>
      <c r="B20" s="15" t="s">
        <v>22</v>
      </c>
      <c r="C20" s="15"/>
      <c r="D20" s="15"/>
      <c r="E20" s="15"/>
      <c r="F20" s="15"/>
      <c r="G20" s="15">
        <v>5</v>
      </c>
      <c r="H20" s="15">
        <v>708</v>
      </c>
      <c r="I20" s="15"/>
      <c r="J20" s="15"/>
      <c r="K20" s="15">
        <v>8</v>
      </c>
      <c r="L20" s="15">
        <v>1004</v>
      </c>
      <c r="M20" s="15">
        <v>4</v>
      </c>
      <c r="N20" s="15">
        <v>541</v>
      </c>
      <c r="O20" s="15">
        <v>2</v>
      </c>
      <c r="P20" s="15">
        <v>275</v>
      </c>
      <c r="Q20" s="15">
        <v>1</v>
      </c>
      <c r="R20" s="15">
        <v>134</v>
      </c>
      <c r="S20" s="15">
        <v>7</v>
      </c>
      <c r="T20" s="15">
        <v>770</v>
      </c>
      <c r="U20" s="15">
        <v>1</v>
      </c>
      <c r="V20" s="15">
        <v>415</v>
      </c>
      <c r="W20" s="15">
        <v>4</v>
      </c>
      <c r="X20" s="15">
        <v>681</v>
      </c>
      <c r="Y20" s="15"/>
      <c r="Z20" s="15"/>
      <c r="AA20" s="15"/>
      <c r="AB20" s="15"/>
      <c r="AC20" s="15"/>
      <c r="AD20" s="15"/>
      <c r="AE20" s="15">
        <v>8</v>
      </c>
      <c r="AF20" s="15">
        <v>1272</v>
      </c>
      <c r="AG20" s="15"/>
      <c r="AH20" s="15"/>
      <c r="AI20" s="15"/>
      <c r="AJ20" s="15"/>
      <c r="AK20" s="15">
        <v>8</v>
      </c>
      <c r="AL20" s="15">
        <v>1173</v>
      </c>
      <c r="AM20" s="15"/>
      <c r="AN20" s="15"/>
      <c r="AO20" s="15"/>
      <c r="AP20" s="15"/>
      <c r="AQ20" s="15"/>
      <c r="AR20" s="15"/>
      <c r="AS20" s="15">
        <v>12</v>
      </c>
      <c r="AT20" s="15">
        <v>1452</v>
      </c>
      <c r="AU20" s="15">
        <v>30</v>
      </c>
      <c r="AV20" s="15">
        <v>3866</v>
      </c>
      <c r="AW20" s="15">
        <v>41</v>
      </c>
      <c r="AX20" s="15">
        <v>5585</v>
      </c>
      <c r="AY20" s="15">
        <v>30</v>
      </c>
      <c r="AZ20" s="15">
        <v>3639</v>
      </c>
      <c r="BA20" s="15">
        <f t="shared" si="0"/>
        <v>161</v>
      </c>
      <c r="BB20" s="15">
        <f t="shared" si="1"/>
        <v>21515</v>
      </c>
    </row>
    <row r="21" spans="1:54" ht="24.75" customHeight="1">
      <c r="A21" s="15">
        <v>18</v>
      </c>
      <c r="B21" s="15" t="s">
        <v>23</v>
      </c>
      <c r="C21" s="15"/>
      <c r="D21" s="15"/>
      <c r="E21" s="15"/>
      <c r="F21" s="15"/>
      <c r="G21" s="15">
        <v>5</v>
      </c>
      <c r="H21" s="15">
        <v>611</v>
      </c>
      <c r="I21" s="15">
        <v>3</v>
      </c>
      <c r="J21" s="15">
        <v>456</v>
      </c>
      <c r="K21" s="15">
        <v>15</v>
      </c>
      <c r="L21" s="15">
        <v>1843</v>
      </c>
      <c r="M21" s="15">
        <v>4</v>
      </c>
      <c r="N21" s="15">
        <v>575</v>
      </c>
      <c r="O21" s="15">
        <v>1</v>
      </c>
      <c r="P21" s="15">
        <v>104</v>
      </c>
      <c r="Q21" s="15"/>
      <c r="R21" s="15"/>
      <c r="S21" s="15">
        <v>16</v>
      </c>
      <c r="T21" s="15">
        <v>2479</v>
      </c>
      <c r="U21" s="15">
        <v>3</v>
      </c>
      <c r="V21" s="15">
        <v>448</v>
      </c>
      <c r="W21" s="15">
        <v>8</v>
      </c>
      <c r="X21" s="15">
        <v>1193</v>
      </c>
      <c r="Y21" s="15"/>
      <c r="Z21" s="15"/>
      <c r="AA21" s="15"/>
      <c r="AB21" s="15"/>
      <c r="AC21" s="15"/>
      <c r="AD21" s="15"/>
      <c r="AE21" s="15">
        <v>4</v>
      </c>
      <c r="AF21" s="15">
        <v>891</v>
      </c>
      <c r="AG21" s="15">
        <v>5</v>
      </c>
      <c r="AH21" s="15">
        <v>839</v>
      </c>
      <c r="AI21" s="15">
        <v>7</v>
      </c>
      <c r="AJ21" s="15">
        <v>847</v>
      </c>
      <c r="AK21" s="15"/>
      <c r="AL21" s="15"/>
      <c r="AM21" s="15">
        <v>4</v>
      </c>
      <c r="AN21" s="15">
        <v>588</v>
      </c>
      <c r="AO21" s="15">
        <v>5</v>
      </c>
      <c r="AP21" s="15">
        <v>580</v>
      </c>
      <c r="AQ21" s="15">
        <v>2</v>
      </c>
      <c r="AR21" s="15">
        <v>586</v>
      </c>
      <c r="AS21" s="15">
        <v>2</v>
      </c>
      <c r="AT21" s="15">
        <v>322</v>
      </c>
      <c r="AU21" s="15">
        <v>3</v>
      </c>
      <c r="AV21" s="15">
        <v>437</v>
      </c>
      <c r="AW21" s="15">
        <v>4</v>
      </c>
      <c r="AX21" s="15">
        <v>586</v>
      </c>
      <c r="AY21" s="15">
        <v>5</v>
      </c>
      <c r="AZ21" s="15">
        <v>697</v>
      </c>
      <c r="BA21" s="15">
        <f t="shared" si="0"/>
        <v>96</v>
      </c>
      <c r="BB21" s="15">
        <f t="shared" si="1"/>
        <v>14082</v>
      </c>
    </row>
    <row r="22" spans="1:54" ht="24.75" customHeight="1">
      <c r="A22" s="15">
        <v>19</v>
      </c>
      <c r="B22" s="15" t="s">
        <v>24</v>
      </c>
      <c r="C22" s="15"/>
      <c r="D22" s="15"/>
      <c r="E22" s="15">
        <v>3</v>
      </c>
      <c r="F22" s="15">
        <v>581</v>
      </c>
      <c r="G22" s="15"/>
      <c r="H22" s="15"/>
      <c r="I22" s="15"/>
      <c r="J22" s="15"/>
      <c r="K22" s="15">
        <v>5</v>
      </c>
      <c r="L22" s="15">
        <v>697</v>
      </c>
      <c r="M22" s="15"/>
      <c r="N22" s="15"/>
      <c r="O22" s="15">
        <v>4</v>
      </c>
      <c r="P22" s="15">
        <v>852</v>
      </c>
      <c r="Q22" s="15"/>
      <c r="R22" s="15"/>
      <c r="S22" s="15">
        <v>3</v>
      </c>
      <c r="T22" s="15">
        <v>637</v>
      </c>
      <c r="U22" s="15">
        <v>2</v>
      </c>
      <c r="V22" s="15">
        <v>258</v>
      </c>
      <c r="W22" s="15"/>
      <c r="X22" s="15"/>
      <c r="Y22" s="15">
        <v>6</v>
      </c>
      <c r="Z22" s="15">
        <v>1023</v>
      </c>
      <c r="AA22" s="15"/>
      <c r="AB22" s="15"/>
      <c r="AC22" s="15">
        <v>6</v>
      </c>
      <c r="AD22" s="15">
        <v>1849</v>
      </c>
      <c r="AE22" s="15">
        <v>3</v>
      </c>
      <c r="AF22" s="15">
        <v>337</v>
      </c>
      <c r="AG22" s="15">
        <v>9</v>
      </c>
      <c r="AH22" s="15">
        <v>1622</v>
      </c>
      <c r="AI22" s="15">
        <v>4</v>
      </c>
      <c r="AJ22" s="15">
        <v>799</v>
      </c>
      <c r="AK22" s="15">
        <v>1</v>
      </c>
      <c r="AL22" s="15">
        <v>164</v>
      </c>
      <c r="AM22" s="15"/>
      <c r="AN22" s="15"/>
      <c r="AO22" s="15"/>
      <c r="AP22" s="15"/>
      <c r="AQ22" s="15"/>
      <c r="AR22" s="15"/>
      <c r="AS22" s="15"/>
      <c r="AT22" s="15"/>
      <c r="AU22" s="15">
        <v>9</v>
      </c>
      <c r="AV22" s="15">
        <f>740+474+302</f>
        <v>1516</v>
      </c>
      <c r="AW22" s="15">
        <v>2</v>
      </c>
      <c r="AX22" s="15">
        <v>455</v>
      </c>
      <c r="AY22" s="15">
        <v>3</v>
      </c>
      <c r="AZ22" s="15">
        <v>737</v>
      </c>
      <c r="BA22" s="15">
        <f t="shared" si="0"/>
        <v>60</v>
      </c>
      <c r="BB22" s="15">
        <f t="shared" si="1"/>
        <v>11527</v>
      </c>
    </row>
    <row r="23" spans="1:54" ht="24.75" customHeight="1">
      <c r="A23" s="15">
        <v>20</v>
      </c>
      <c r="B23" s="15" t="s">
        <v>25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>
        <v>3</v>
      </c>
      <c r="AF23" s="15">
        <v>832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>
        <f t="shared" si="0"/>
        <v>3</v>
      </c>
      <c r="BB23" s="15">
        <f t="shared" si="1"/>
        <v>832</v>
      </c>
    </row>
    <row r="24" spans="1:54" ht="24.75" customHeight="1">
      <c r="A24" s="15">
        <v>21</v>
      </c>
      <c r="B24" s="15" t="s">
        <v>26</v>
      </c>
      <c r="C24" s="15">
        <v>1</v>
      </c>
      <c r="D24" s="15">
        <v>122</v>
      </c>
      <c r="E24" s="15">
        <v>1</v>
      </c>
      <c r="F24" s="15">
        <v>111</v>
      </c>
      <c r="G24" s="15"/>
      <c r="H24" s="15"/>
      <c r="I24" s="15">
        <v>1</v>
      </c>
      <c r="J24" s="15">
        <v>101</v>
      </c>
      <c r="K24" s="15"/>
      <c r="L24" s="15"/>
      <c r="M24" s="15">
        <v>1</v>
      </c>
      <c r="N24" s="15">
        <v>135</v>
      </c>
      <c r="O24" s="15">
        <v>1</v>
      </c>
      <c r="P24" s="15">
        <v>104</v>
      </c>
      <c r="Q24" s="15">
        <v>1</v>
      </c>
      <c r="R24" s="15">
        <v>110</v>
      </c>
      <c r="S24" s="15"/>
      <c r="T24" s="15"/>
      <c r="U24" s="15">
        <v>1</v>
      </c>
      <c r="V24" s="15">
        <v>103</v>
      </c>
      <c r="W24" s="15">
        <v>4</v>
      </c>
      <c r="X24" s="15">
        <v>464</v>
      </c>
      <c r="Y24" s="15"/>
      <c r="Z24" s="15"/>
      <c r="AA24" s="15"/>
      <c r="AB24" s="15"/>
      <c r="AC24" s="15"/>
      <c r="AD24" s="15"/>
      <c r="AE24" s="15">
        <v>2</v>
      </c>
      <c r="AF24" s="15">
        <v>202</v>
      </c>
      <c r="AG24" s="15"/>
      <c r="AH24" s="15"/>
      <c r="AI24" s="15">
        <v>1</v>
      </c>
      <c r="AJ24" s="15">
        <v>113</v>
      </c>
      <c r="AK24" s="15"/>
      <c r="AL24" s="15"/>
      <c r="AM24" s="15"/>
      <c r="AN24" s="15"/>
      <c r="AO24" s="15"/>
      <c r="AP24" s="15"/>
      <c r="AQ24" s="15">
        <v>1</v>
      </c>
      <c r="AR24" s="15">
        <v>100</v>
      </c>
      <c r="AS24" s="15"/>
      <c r="AT24" s="15"/>
      <c r="AU24" s="15"/>
      <c r="AV24" s="15"/>
      <c r="AW24" s="15">
        <v>1</v>
      </c>
      <c r="AX24" s="15">
        <v>120</v>
      </c>
      <c r="AY24" s="15"/>
      <c r="AZ24" s="15"/>
      <c r="BA24" s="15">
        <f t="shared" si="0"/>
        <v>16</v>
      </c>
      <c r="BB24" s="15">
        <f t="shared" si="1"/>
        <v>1785</v>
      </c>
    </row>
    <row r="25" spans="1:54" ht="27" customHeight="1">
      <c r="A25" s="15">
        <v>22</v>
      </c>
      <c r="B25" s="15" t="s">
        <v>27</v>
      </c>
      <c r="C25" s="15"/>
      <c r="D25" s="15"/>
      <c r="E25" s="15">
        <v>5</v>
      </c>
      <c r="F25" s="15">
        <v>1753</v>
      </c>
      <c r="G25" s="15"/>
      <c r="H25" s="15"/>
      <c r="I25" s="15"/>
      <c r="J25" s="15"/>
      <c r="K25" s="15"/>
      <c r="L25" s="15"/>
      <c r="M25" s="15"/>
      <c r="N25" s="15"/>
      <c r="O25" s="15">
        <v>3</v>
      </c>
      <c r="P25" s="15">
        <v>601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v>9</v>
      </c>
      <c r="AB25" s="15">
        <v>2278</v>
      </c>
      <c r="AC25" s="15"/>
      <c r="AD25" s="15"/>
      <c r="AE25" s="15">
        <v>2</v>
      </c>
      <c r="AF25" s="15">
        <v>239</v>
      </c>
      <c r="AG25" s="15"/>
      <c r="AH25" s="15"/>
      <c r="AI25" s="15"/>
      <c r="AJ25" s="15"/>
      <c r="AK25" s="15"/>
      <c r="AL25" s="15"/>
      <c r="AM25" s="15">
        <v>6</v>
      </c>
      <c r="AN25" s="15">
        <v>1740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>
        <f t="shared" si="0"/>
        <v>25</v>
      </c>
      <c r="BB25" s="15">
        <f t="shared" si="1"/>
        <v>6611</v>
      </c>
    </row>
    <row r="26" spans="1:54" ht="36" customHeight="1">
      <c r="A26" s="15"/>
      <c r="B26" s="15" t="s">
        <v>28</v>
      </c>
      <c r="C26" s="15">
        <f>SUM(C4:C25)</f>
        <v>17</v>
      </c>
      <c r="D26" s="15">
        <f>SUM(D4:D25)</f>
        <v>4166</v>
      </c>
      <c r="E26" s="15">
        <f>SUM(E4:E25)</f>
        <v>59</v>
      </c>
      <c r="F26" s="15">
        <f aca="true" t="shared" si="2" ref="F26:AZ26">SUM(F4:F25)</f>
        <v>9579</v>
      </c>
      <c r="G26" s="15">
        <f t="shared" si="2"/>
        <v>60</v>
      </c>
      <c r="H26" s="15">
        <f t="shared" si="2"/>
        <v>8547</v>
      </c>
      <c r="I26" s="15">
        <f t="shared" si="2"/>
        <v>34</v>
      </c>
      <c r="J26" s="15">
        <f t="shared" si="2"/>
        <v>5765</v>
      </c>
      <c r="K26" s="15">
        <f t="shared" si="2"/>
        <v>54</v>
      </c>
      <c r="L26" s="15">
        <f t="shared" si="2"/>
        <v>6988</v>
      </c>
      <c r="M26" s="15">
        <f t="shared" si="2"/>
        <v>28</v>
      </c>
      <c r="N26" s="15">
        <f t="shared" si="2"/>
        <v>4049</v>
      </c>
      <c r="O26" s="15">
        <f t="shared" si="2"/>
        <v>35</v>
      </c>
      <c r="P26" s="15">
        <f t="shared" si="2"/>
        <v>5977</v>
      </c>
      <c r="Q26" s="15">
        <f t="shared" si="2"/>
        <v>32</v>
      </c>
      <c r="R26" s="15">
        <f t="shared" si="2"/>
        <v>6163</v>
      </c>
      <c r="S26" s="15">
        <f t="shared" si="2"/>
        <v>46</v>
      </c>
      <c r="T26" s="15">
        <f t="shared" si="2"/>
        <v>6320</v>
      </c>
      <c r="U26" s="15">
        <f t="shared" si="2"/>
        <v>32</v>
      </c>
      <c r="V26" s="15">
        <f t="shared" si="2"/>
        <v>4449</v>
      </c>
      <c r="W26" s="15">
        <f t="shared" si="2"/>
        <v>45</v>
      </c>
      <c r="X26" s="15">
        <f t="shared" si="2"/>
        <v>5742</v>
      </c>
      <c r="Y26" s="15">
        <f t="shared" si="2"/>
        <v>43</v>
      </c>
      <c r="Z26" s="15">
        <f t="shared" si="2"/>
        <v>6320</v>
      </c>
      <c r="AA26" s="15">
        <f t="shared" si="2"/>
        <v>23</v>
      </c>
      <c r="AB26" s="15">
        <f t="shared" si="2"/>
        <v>4154</v>
      </c>
      <c r="AC26" s="15">
        <f t="shared" si="2"/>
        <v>46</v>
      </c>
      <c r="AD26" s="15">
        <f t="shared" si="2"/>
        <v>11432</v>
      </c>
      <c r="AE26" s="15">
        <f t="shared" si="2"/>
        <v>71</v>
      </c>
      <c r="AF26" s="15">
        <f t="shared" si="2"/>
        <v>11445</v>
      </c>
      <c r="AG26" s="15">
        <f t="shared" si="2"/>
        <v>61</v>
      </c>
      <c r="AH26" s="15">
        <f t="shared" si="2"/>
        <v>9777</v>
      </c>
      <c r="AI26" s="15">
        <f t="shared" si="2"/>
        <v>46</v>
      </c>
      <c r="AJ26" s="15">
        <f t="shared" si="2"/>
        <v>6065</v>
      </c>
      <c r="AK26" s="15">
        <f t="shared" si="2"/>
        <v>52</v>
      </c>
      <c r="AL26" s="15">
        <f t="shared" si="2"/>
        <v>7771</v>
      </c>
      <c r="AM26" s="15">
        <f t="shared" si="2"/>
        <v>18</v>
      </c>
      <c r="AN26" s="15">
        <f t="shared" si="2"/>
        <v>3315</v>
      </c>
      <c r="AO26" s="15">
        <f t="shared" si="2"/>
        <v>43</v>
      </c>
      <c r="AP26" s="15">
        <f t="shared" si="2"/>
        <v>8446</v>
      </c>
      <c r="AQ26" s="15">
        <f t="shared" si="2"/>
        <v>43</v>
      </c>
      <c r="AR26" s="15">
        <f t="shared" si="2"/>
        <v>5871</v>
      </c>
      <c r="AS26" s="15">
        <f t="shared" si="2"/>
        <v>47</v>
      </c>
      <c r="AT26" s="15">
        <f t="shared" si="2"/>
        <v>6692</v>
      </c>
      <c r="AU26" s="15">
        <f t="shared" si="2"/>
        <v>83</v>
      </c>
      <c r="AV26" s="15">
        <f t="shared" si="2"/>
        <v>12767</v>
      </c>
      <c r="AW26" s="15">
        <f t="shared" si="2"/>
        <v>91</v>
      </c>
      <c r="AX26" s="15">
        <f t="shared" si="2"/>
        <v>12282</v>
      </c>
      <c r="AY26" s="15">
        <f t="shared" si="2"/>
        <v>100</v>
      </c>
      <c r="AZ26" s="15">
        <f t="shared" si="2"/>
        <v>15771</v>
      </c>
      <c r="BA26" s="15">
        <f t="shared" si="0"/>
        <v>1209</v>
      </c>
      <c r="BB26" s="15">
        <f t="shared" si="1"/>
        <v>189853</v>
      </c>
    </row>
  </sheetData>
  <sheetProtection/>
  <mergeCells count="29">
    <mergeCell ref="A1:BB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T27"/>
  <sheetViews>
    <sheetView tabSelected="1" view="pageBreakPreview" zoomScaleSheetLayoutView="100" workbookViewId="0" topLeftCell="B4">
      <selection activeCell="A2" sqref="A2:I2"/>
    </sheetView>
  </sheetViews>
  <sheetFormatPr defaultColWidth="9.00390625" defaultRowHeight="15"/>
  <cols>
    <col min="1" max="1" width="6.28125" style="1" customWidth="1"/>
    <col min="2" max="2" width="35.00390625" style="1" customWidth="1"/>
    <col min="3" max="4" width="20.28125" style="1" customWidth="1"/>
    <col min="5" max="5" width="24.57421875" style="3" customWidth="1"/>
    <col min="6" max="6" width="20.28125" style="1" customWidth="1"/>
    <col min="7" max="7" width="23.57421875" style="3" customWidth="1"/>
    <col min="8" max="8" width="23.00390625" style="3" customWidth="1"/>
    <col min="9" max="9" width="23.140625" style="3" customWidth="1"/>
    <col min="10" max="209" width="9.00390625" style="1" customWidth="1"/>
  </cols>
  <sheetData>
    <row r="1" ht="25.5" customHeight="1">
      <c r="B1" s="2" t="s">
        <v>29</v>
      </c>
    </row>
    <row r="2" spans="1:9" s="1" customFormat="1" ht="36" customHeight="1">
      <c r="A2" s="4" t="s">
        <v>30</v>
      </c>
      <c r="B2" s="4"/>
      <c r="C2" s="4"/>
      <c r="D2" s="4"/>
      <c r="E2" s="4"/>
      <c r="F2" s="4"/>
      <c r="G2" s="4"/>
      <c r="H2" s="4"/>
      <c r="I2" s="4"/>
    </row>
    <row r="3" spans="1:9" s="1" customFormat="1" ht="26.25" customHeight="1">
      <c r="A3" s="24" t="s">
        <v>1</v>
      </c>
      <c r="B3" s="25" t="s">
        <v>2</v>
      </c>
      <c r="C3" s="25" t="s">
        <v>31</v>
      </c>
      <c r="D3" s="25"/>
      <c r="E3" s="26"/>
      <c r="F3" s="25"/>
      <c r="G3" s="26"/>
      <c r="H3" s="26"/>
      <c r="I3" s="43"/>
    </row>
    <row r="4" spans="1:9" s="1" customFormat="1" ht="30.75" customHeight="1">
      <c r="A4" s="27"/>
      <c r="B4" s="28"/>
      <c r="C4" s="29" t="s">
        <v>32</v>
      </c>
      <c r="D4" s="30" t="s">
        <v>33</v>
      </c>
      <c r="E4" s="31" t="s">
        <v>34</v>
      </c>
      <c r="F4" s="30" t="s">
        <v>35</v>
      </c>
      <c r="G4" s="31" t="s">
        <v>36</v>
      </c>
      <c r="H4" s="31" t="s">
        <v>37</v>
      </c>
      <c r="I4" s="44" t="s">
        <v>38</v>
      </c>
    </row>
    <row r="5" spans="1:254" s="22" customFormat="1" ht="21" customHeight="1">
      <c r="A5" s="32">
        <v>1</v>
      </c>
      <c r="B5" s="33" t="s">
        <v>6</v>
      </c>
      <c r="C5" s="34">
        <v>830</v>
      </c>
      <c r="D5" s="35">
        <v>3</v>
      </c>
      <c r="E5" s="36">
        <v>0</v>
      </c>
      <c r="F5" s="35">
        <v>0</v>
      </c>
      <c r="G5" s="36">
        <f>F5*20</f>
        <v>0</v>
      </c>
      <c r="H5" s="36">
        <f>F5*10</f>
        <v>0</v>
      </c>
      <c r="I5" s="45">
        <f>G5+H5</f>
        <v>0</v>
      </c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9" s="1" customFormat="1" ht="21" customHeight="1">
      <c r="A6" s="37">
        <v>2</v>
      </c>
      <c r="B6" s="5" t="s">
        <v>7</v>
      </c>
      <c r="C6" s="16">
        <v>0</v>
      </c>
      <c r="D6" s="17">
        <v>0</v>
      </c>
      <c r="E6" s="18">
        <v>0</v>
      </c>
      <c r="F6" s="17">
        <v>0</v>
      </c>
      <c r="G6" s="18">
        <f>F6*20</f>
        <v>0</v>
      </c>
      <c r="H6" s="18">
        <f>F6*10</f>
        <v>0</v>
      </c>
      <c r="I6" s="46">
        <f>G6+H6</f>
        <v>0</v>
      </c>
    </row>
    <row r="7" spans="1:9" s="1" customFormat="1" ht="21" customHeight="1">
      <c r="A7" s="37">
        <v>3</v>
      </c>
      <c r="B7" s="5" t="s">
        <v>8</v>
      </c>
      <c r="C7" s="16">
        <v>9973</v>
      </c>
      <c r="D7" s="17">
        <v>63</v>
      </c>
      <c r="E7" s="18">
        <v>9970.5</v>
      </c>
      <c r="F7" s="17">
        <v>63</v>
      </c>
      <c r="G7" s="18">
        <f>F7*20</f>
        <v>1260</v>
      </c>
      <c r="H7" s="18">
        <f>F7*10</f>
        <v>630</v>
      </c>
      <c r="I7" s="46">
        <f>G7+H7</f>
        <v>1890</v>
      </c>
    </row>
    <row r="8" spans="1:254" s="22" customFormat="1" ht="21" customHeight="1">
      <c r="A8" s="38">
        <v>4</v>
      </c>
      <c r="B8" s="11" t="s">
        <v>9</v>
      </c>
      <c r="C8" s="12">
        <v>16869</v>
      </c>
      <c r="D8" s="13">
        <v>58</v>
      </c>
      <c r="E8" s="14">
        <v>25947</v>
      </c>
      <c r="F8" s="13">
        <v>59</v>
      </c>
      <c r="G8" s="14">
        <f aca="true" t="shared" si="0" ref="G8:G26">F8*20</f>
        <v>1180</v>
      </c>
      <c r="H8" s="14">
        <f aca="true" t="shared" si="1" ref="H8:H26">F8*10</f>
        <v>590</v>
      </c>
      <c r="I8" s="47">
        <f aca="true" t="shared" si="2" ref="I8:I26">G8+H8</f>
        <v>1770</v>
      </c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9" s="1" customFormat="1" ht="21" customHeight="1">
      <c r="A9" s="37">
        <v>5</v>
      </c>
      <c r="B9" s="5" t="s">
        <v>10</v>
      </c>
      <c r="C9" s="16">
        <v>12891</v>
      </c>
      <c r="D9" s="17">
        <v>73</v>
      </c>
      <c r="E9" s="18">
        <v>12890.8</v>
      </c>
      <c r="F9" s="17">
        <v>73</v>
      </c>
      <c r="G9" s="18">
        <f t="shared" si="0"/>
        <v>1460</v>
      </c>
      <c r="H9" s="18">
        <f t="shared" si="1"/>
        <v>730</v>
      </c>
      <c r="I9" s="46">
        <f t="shared" si="2"/>
        <v>2190</v>
      </c>
    </row>
    <row r="10" spans="1:9" s="1" customFormat="1" ht="21" customHeight="1">
      <c r="A10" s="37">
        <v>6</v>
      </c>
      <c r="B10" s="5" t="s">
        <v>11</v>
      </c>
      <c r="C10" s="16">
        <v>6069</v>
      </c>
      <c r="D10" s="17">
        <v>26</v>
      </c>
      <c r="E10" s="18">
        <v>6186</v>
      </c>
      <c r="F10" s="17">
        <v>27</v>
      </c>
      <c r="G10" s="18">
        <f t="shared" si="0"/>
        <v>540</v>
      </c>
      <c r="H10" s="18">
        <f t="shared" si="1"/>
        <v>270</v>
      </c>
      <c r="I10" s="46">
        <f t="shared" si="2"/>
        <v>810</v>
      </c>
    </row>
    <row r="11" spans="1:254" s="22" customFormat="1" ht="21" customHeight="1">
      <c r="A11" s="38">
        <v>7</v>
      </c>
      <c r="B11" s="11" t="s">
        <v>12</v>
      </c>
      <c r="C11" s="12">
        <v>4872</v>
      </c>
      <c r="D11" s="13">
        <v>43</v>
      </c>
      <c r="E11" s="14">
        <v>5442</v>
      </c>
      <c r="F11" s="13">
        <v>48</v>
      </c>
      <c r="G11" s="14">
        <f t="shared" si="0"/>
        <v>960</v>
      </c>
      <c r="H11" s="14">
        <f t="shared" si="1"/>
        <v>480</v>
      </c>
      <c r="I11" s="47">
        <f t="shared" si="2"/>
        <v>1440</v>
      </c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9" s="1" customFormat="1" ht="21" customHeight="1">
      <c r="A12" s="37">
        <v>8</v>
      </c>
      <c r="B12" s="5" t="s">
        <v>13</v>
      </c>
      <c r="C12" s="16">
        <v>8519</v>
      </c>
      <c r="D12" s="17">
        <v>69</v>
      </c>
      <c r="E12" s="18">
        <v>10834</v>
      </c>
      <c r="F12" s="17">
        <v>84</v>
      </c>
      <c r="G12" s="18">
        <f t="shared" si="0"/>
        <v>1680</v>
      </c>
      <c r="H12" s="18">
        <f t="shared" si="1"/>
        <v>840</v>
      </c>
      <c r="I12" s="46">
        <f t="shared" si="2"/>
        <v>2520</v>
      </c>
    </row>
    <row r="13" spans="1:254" s="22" customFormat="1" ht="21" customHeight="1">
      <c r="A13" s="38">
        <v>9</v>
      </c>
      <c r="B13" s="11" t="s">
        <v>14</v>
      </c>
      <c r="C13" s="12">
        <v>40149</v>
      </c>
      <c r="D13" s="13">
        <v>306</v>
      </c>
      <c r="E13" s="14">
        <v>34511</v>
      </c>
      <c r="F13" s="13">
        <v>259</v>
      </c>
      <c r="G13" s="14">
        <f t="shared" si="0"/>
        <v>5180</v>
      </c>
      <c r="H13" s="14">
        <f t="shared" si="1"/>
        <v>2590</v>
      </c>
      <c r="I13" s="47">
        <f t="shared" si="2"/>
        <v>7770</v>
      </c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s="22" customFormat="1" ht="21" customHeight="1">
      <c r="A14" s="38">
        <v>10</v>
      </c>
      <c r="B14" s="11" t="s">
        <v>15</v>
      </c>
      <c r="C14" s="12">
        <v>9877</v>
      </c>
      <c r="D14" s="13">
        <v>78</v>
      </c>
      <c r="E14" s="14">
        <v>9877</v>
      </c>
      <c r="F14" s="13">
        <v>78</v>
      </c>
      <c r="G14" s="14">
        <f t="shared" si="0"/>
        <v>1560</v>
      </c>
      <c r="H14" s="14">
        <f t="shared" si="1"/>
        <v>780</v>
      </c>
      <c r="I14" s="47">
        <f t="shared" si="2"/>
        <v>2340</v>
      </c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9" s="1" customFormat="1" ht="21" customHeight="1">
      <c r="A15" s="37">
        <v>11</v>
      </c>
      <c r="B15" s="5" t="s">
        <v>16</v>
      </c>
      <c r="C15" s="16">
        <v>2349</v>
      </c>
      <c r="D15" s="17">
        <v>13</v>
      </c>
      <c r="E15" s="18">
        <v>2475</v>
      </c>
      <c r="F15" s="17">
        <v>13</v>
      </c>
      <c r="G15" s="18">
        <f t="shared" si="0"/>
        <v>260</v>
      </c>
      <c r="H15" s="18">
        <f t="shared" si="1"/>
        <v>130</v>
      </c>
      <c r="I15" s="46">
        <f t="shared" si="2"/>
        <v>390</v>
      </c>
    </row>
    <row r="16" spans="1:9" s="1" customFormat="1" ht="21" customHeight="1">
      <c r="A16" s="37">
        <v>12</v>
      </c>
      <c r="B16" s="5" t="s">
        <v>17</v>
      </c>
      <c r="C16" s="16">
        <v>5932</v>
      </c>
      <c r="D16" s="17">
        <v>33</v>
      </c>
      <c r="E16" s="18">
        <v>6356</v>
      </c>
      <c r="F16" s="17">
        <v>36</v>
      </c>
      <c r="G16" s="18">
        <f t="shared" si="0"/>
        <v>720</v>
      </c>
      <c r="H16" s="18">
        <f t="shared" si="1"/>
        <v>360</v>
      </c>
      <c r="I16" s="46">
        <f t="shared" si="2"/>
        <v>1080</v>
      </c>
    </row>
    <row r="17" spans="1:9" s="1" customFormat="1" ht="21" customHeight="1">
      <c r="A17" s="37">
        <v>13</v>
      </c>
      <c r="B17" s="5" t="s">
        <v>18</v>
      </c>
      <c r="C17" s="16">
        <v>0</v>
      </c>
      <c r="D17" s="17">
        <v>0</v>
      </c>
      <c r="E17" s="18">
        <v>0</v>
      </c>
      <c r="F17" s="17">
        <v>0</v>
      </c>
      <c r="G17" s="18">
        <f t="shared" si="0"/>
        <v>0</v>
      </c>
      <c r="H17" s="18">
        <f t="shared" si="1"/>
        <v>0</v>
      </c>
      <c r="I17" s="46">
        <f t="shared" si="2"/>
        <v>0</v>
      </c>
    </row>
    <row r="18" spans="1:9" s="1" customFormat="1" ht="21" customHeight="1">
      <c r="A18" s="37">
        <v>14</v>
      </c>
      <c r="B18" s="5" t="s">
        <v>19</v>
      </c>
      <c r="C18" s="16">
        <v>9316</v>
      </c>
      <c r="D18" s="17">
        <v>39</v>
      </c>
      <c r="E18" s="18">
        <v>10975.9</v>
      </c>
      <c r="F18" s="17">
        <v>40</v>
      </c>
      <c r="G18" s="18">
        <f t="shared" si="0"/>
        <v>800</v>
      </c>
      <c r="H18" s="18">
        <f t="shared" si="1"/>
        <v>400</v>
      </c>
      <c r="I18" s="46">
        <f t="shared" si="2"/>
        <v>1200</v>
      </c>
    </row>
    <row r="19" spans="1:9" s="1" customFormat="1" ht="21" customHeight="1">
      <c r="A19" s="37">
        <v>15</v>
      </c>
      <c r="B19" s="5" t="s">
        <v>20</v>
      </c>
      <c r="C19" s="16">
        <v>1392</v>
      </c>
      <c r="D19" s="17">
        <v>11</v>
      </c>
      <c r="E19" s="18">
        <v>1208</v>
      </c>
      <c r="F19" s="17">
        <v>11</v>
      </c>
      <c r="G19" s="18">
        <f t="shared" si="0"/>
        <v>220</v>
      </c>
      <c r="H19" s="18">
        <f t="shared" si="1"/>
        <v>110</v>
      </c>
      <c r="I19" s="46">
        <f t="shared" si="2"/>
        <v>330</v>
      </c>
    </row>
    <row r="20" spans="1:9" s="1" customFormat="1" ht="21" customHeight="1">
      <c r="A20" s="37">
        <v>16</v>
      </c>
      <c r="B20" s="5" t="s">
        <v>21</v>
      </c>
      <c r="C20" s="16">
        <v>4463</v>
      </c>
      <c r="D20" s="17">
        <v>33</v>
      </c>
      <c r="E20" s="18">
        <v>6729</v>
      </c>
      <c r="F20" s="17">
        <v>46</v>
      </c>
      <c r="G20" s="18">
        <f t="shared" si="0"/>
        <v>920</v>
      </c>
      <c r="H20" s="18">
        <f t="shared" si="1"/>
        <v>460</v>
      </c>
      <c r="I20" s="46">
        <f t="shared" si="2"/>
        <v>1380</v>
      </c>
    </row>
    <row r="21" spans="1:9" s="1" customFormat="1" ht="21" customHeight="1">
      <c r="A21" s="37">
        <v>17</v>
      </c>
      <c r="B21" s="5" t="s">
        <v>22</v>
      </c>
      <c r="C21" s="16">
        <v>21515</v>
      </c>
      <c r="D21" s="17">
        <v>161</v>
      </c>
      <c r="E21" s="18">
        <v>21074</v>
      </c>
      <c r="F21" s="17">
        <v>156</v>
      </c>
      <c r="G21" s="18">
        <f t="shared" si="0"/>
        <v>3120</v>
      </c>
      <c r="H21" s="18">
        <f t="shared" si="1"/>
        <v>1560</v>
      </c>
      <c r="I21" s="46">
        <f t="shared" si="2"/>
        <v>4680</v>
      </c>
    </row>
    <row r="22" spans="1:254" s="22" customFormat="1" ht="21" customHeight="1">
      <c r="A22" s="38">
        <v>18</v>
      </c>
      <c r="B22" s="11" t="s">
        <v>23</v>
      </c>
      <c r="C22" s="12">
        <v>14082</v>
      </c>
      <c r="D22" s="13">
        <v>96</v>
      </c>
      <c r="E22" s="14">
        <v>14877</v>
      </c>
      <c r="F22" s="13">
        <v>102</v>
      </c>
      <c r="G22" s="14">
        <f t="shared" si="0"/>
        <v>2040</v>
      </c>
      <c r="H22" s="14">
        <f t="shared" si="1"/>
        <v>1020</v>
      </c>
      <c r="I22" s="47">
        <f t="shared" si="2"/>
        <v>3060</v>
      </c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</row>
    <row r="23" spans="1:9" s="1" customFormat="1" ht="21" customHeight="1">
      <c r="A23" s="37">
        <v>19</v>
      </c>
      <c r="B23" s="5" t="s">
        <v>24</v>
      </c>
      <c r="C23" s="16">
        <v>11527</v>
      </c>
      <c r="D23" s="17">
        <v>60</v>
      </c>
      <c r="E23" s="18">
        <v>14950</v>
      </c>
      <c r="F23" s="17">
        <v>77</v>
      </c>
      <c r="G23" s="18">
        <f t="shared" si="0"/>
        <v>1540</v>
      </c>
      <c r="H23" s="18">
        <f t="shared" si="1"/>
        <v>770</v>
      </c>
      <c r="I23" s="46">
        <f t="shared" si="2"/>
        <v>2310</v>
      </c>
    </row>
    <row r="24" spans="1:9" s="1" customFormat="1" ht="21" customHeight="1">
      <c r="A24" s="37">
        <v>20</v>
      </c>
      <c r="B24" s="5" t="s">
        <v>25</v>
      </c>
      <c r="C24" s="16">
        <v>832</v>
      </c>
      <c r="D24" s="17">
        <v>3</v>
      </c>
      <c r="E24" s="18">
        <v>832</v>
      </c>
      <c r="F24" s="17">
        <v>3</v>
      </c>
      <c r="G24" s="18">
        <f t="shared" si="0"/>
        <v>60</v>
      </c>
      <c r="H24" s="18">
        <f t="shared" si="1"/>
        <v>30</v>
      </c>
      <c r="I24" s="46">
        <f t="shared" si="2"/>
        <v>90</v>
      </c>
    </row>
    <row r="25" spans="1:9" s="1" customFormat="1" ht="21" customHeight="1">
      <c r="A25" s="37">
        <v>21</v>
      </c>
      <c r="B25" s="5" t="s">
        <v>26</v>
      </c>
      <c r="C25" s="16">
        <v>1785</v>
      </c>
      <c r="D25" s="17">
        <v>16</v>
      </c>
      <c r="E25" s="18">
        <v>1785</v>
      </c>
      <c r="F25" s="17">
        <v>16</v>
      </c>
      <c r="G25" s="18">
        <f t="shared" si="0"/>
        <v>320</v>
      </c>
      <c r="H25" s="18">
        <f t="shared" si="1"/>
        <v>160</v>
      </c>
      <c r="I25" s="46">
        <f t="shared" si="2"/>
        <v>480</v>
      </c>
    </row>
    <row r="26" spans="1:254" s="22" customFormat="1" ht="21" customHeight="1">
      <c r="A26" s="38">
        <v>22</v>
      </c>
      <c r="B26" s="11" t="s">
        <v>27</v>
      </c>
      <c r="C26" s="12">
        <v>6611</v>
      </c>
      <c r="D26" s="13">
        <v>25</v>
      </c>
      <c r="E26" s="14">
        <v>12125</v>
      </c>
      <c r="F26" s="13">
        <v>49</v>
      </c>
      <c r="G26" s="14">
        <f t="shared" si="0"/>
        <v>980</v>
      </c>
      <c r="H26" s="14">
        <f t="shared" si="1"/>
        <v>490</v>
      </c>
      <c r="I26" s="47">
        <f t="shared" si="2"/>
        <v>1470</v>
      </c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</row>
    <row r="27" spans="1:9" s="23" customFormat="1" ht="21" customHeight="1">
      <c r="A27" s="39"/>
      <c r="B27" s="40" t="s">
        <v>39</v>
      </c>
      <c r="C27" s="41">
        <f aca="true" t="shared" si="3" ref="C27:I27">SUM(C5:C26)</f>
        <v>189853</v>
      </c>
      <c r="D27" s="40">
        <f t="shared" si="3"/>
        <v>1209</v>
      </c>
      <c r="E27" s="42">
        <f t="shared" si="3"/>
        <v>209045.2</v>
      </c>
      <c r="F27" s="40">
        <f t="shared" si="3"/>
        <v>1240</v>
      </c>
      <c r="G27" s="42">
        <f t="shared" si="3"/>
        <v>24800</v>
      </c>
      <c r="H27" s="42">
        <f t="shared" si="3"/>
        <v>12400</v>
      </c>
      <c r="I27" s="48">
        <f t="shared" si="3"/>
        <v>37200</v>
      </c>
    </row>
    <row r="28" ht="14.25"/>
  </sheetData>
  <sheetProtection/>
  <mergeCells count="4">
    <mergeCell ref="A2:I2"/>
    <mergeCell ref="C3:I3"/>
    <mergeCell ref="A3:A4"/>
    <mergeCell ref="B3:B4"/>
  </mergeCells>
  <printOptions horizontalCentered="1"/>
  <pageMargins left="0.3937007874015748" right="0.3937007874015748" top="0.7874015748031497" bottom="0.9842519685039371" header="0.5118110236220472" footer="0.5118110236220472"/>
  <pageSetup blackAndWhite="1" firstPageNumber="8" useFirstPageNumber="1" horizontalDpi="600" verticalDpi="600" orientation="landscape" paperSize="9" scale="7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Y11" sqref="AY11"/>
    </sheetView>
  </sheetViews>
  <sheetFormatPr defaultColWidth="9.00390625" defaultRowHeight="15"/>
  <cols>
    <col min="2" max="2" width="30.00390625" style="0" bestFit="1" customWidth="1"/>
    <col min="3" max="3" width="18.28125" style="0" bestFit="1" customWidth="1"/>
    <col min="5" max="5" width="16.7109375" style="0" bestFit="1" customWidth="1"/>
    <col min="7" max="7" width="12.8515625" style="0" customWidth="1"/>
    <col min="8" max="8" width="16.140625" style="0" customWidth="1"/>
    <col min="9" max="9" width="16.28125" style="0" customWidth="1"/>
    <col min="11" max="11" width="14.28125" style="0" customWidth="1"/>
  </cols>
  <sheetData>
    <row r="1" spans="1:11" ht="13.5">
      <c r="A1" s="1"/>
      <c r="B1" s="2" t="s">
        <v>29</v>
      </c>
      <c r="C1" s="1"/>
      <c r="D1" s="1"/>
      <c r="E1" s="3"/>
      <c r="F1" s="1"/>
      <c r="G1" s="3"/>
      <c r="H1" s="3"/>
      <c r="I1" s="3"/>
      <c r="J1" s="1"/>
      <c r="K1" s="3"/>
    </row>
    <row r="2" spans="1:11" ht="28.5">
      <c r="A2" s="4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5" t="s">
        <v>1</v>
      </c>
      <c r="B3" s="5" t="s">
        <v>2</v>
      </c>
      <c r="C3" s="5" t="s">
        <v>31</v>
      </c>
      <c r="D3" s="5"/>
      <c r="E3" s="6"/>
      <c r="F3" s="5"/>
      <c r="G3" s="6"/>
      <c r="H3" s="6"/>
      <c r="I3" s="6"/>
      <c r="J3" s="5"/>
      <c r="K3" s="6"/>
    </row>
    <row r="4" spans="1:11" ht="28.5">
      <c r="A4" s="5"/>
      <c r="B4" s="5"/>
      <c r="C4" s="7" t="s">
        <v>32</v>
      </c>
      <c r="D4" s="8" t="s">
        <v>33</v>
      </c>
      <c r="E4" s="9" t="s">
        <v>41</v>
      </c>
      <c r="F4" s="8" t="s">
        <v>35</v>
      </c>
      <c r="G4" s="9" t="s">
        <v>36</v>
      </c>
      <c r="H4" s="9" t="s">
        <v>37</v>
      </c>
      <c r="I4" s="9" t="s">
        <v>38</v>
      </c>
      <c r="J4" s="7" t="s">
        <v>42</v>
      </c>
      <c r="K4" s="9" t="s">
        <v>43</v>
      </c>
    </row>
    <row r="5" spans="1:11" ht="18.75">
      <c r="A5" s="10">
        <v>1</v>
      </c>
      <c r="B5" s="11" t="s">
        <v>6</v>
      </c>
      <c r="C5" s="12">
        <v>830</v>
      </c>
      <c r="D5" s="13">
        <v>3</v>
      </c>
      <c r="E5" s="14">
        <v>0</v>
      </c>
      <c r="F5" s="13">
        <v>0</v>
      </c>
      <c r="G5" s="14">
        <f>F5*20</f>
        <v>0</v>
      </c>
      <c r="H5" s="14">
        <f>F5*10</f>
        <v>0</v>
      </c>
      <c r="I5" s="19">
        <f>G5+H5</f>
        <v>0</v>
      </c>
      <c r="J5" s="17">
        <f>D5-F5</f>
        <v>3</v>
      </c>
      <c r="K5" s="19">
        <f>J5*20</f>
        <v>60</v>
      </c>
    </row>
    <row r="6" spans="1:11" ht="18.75">
      <c r="A6" s="15">
        <v>2</v>
      </c>
      <c r="B6" s="5" t="s">
        <v>7</v>
      </c>
      <c r="C6" s="16">
        <v>0</v>
      </c>
      <c r="D6" s="17">
        <v>0</v>
      </c>
      <c r="E6" s="18">
        <v>0</v>
      </c>
      <c r="F6" s="17">
        <v>0</v>
      </c>
      <c r="G6" s="18">
        <f>F6*20</f>
        <v>0</v>
      </c>
      <c r="H6" s="18">
        <f>F6*10</f>
        <v>0</v>
      </c>
      <c r="I6" s="20">
        <f>G6+H6</f>
        <v>0</v>
      </c>
      <c r="J6" s="17">
        <f aca="true" t="shared" si="0" ref="J6:J26">D6-F6</f>
        <v>0</v>
      </c>
      <c r="K6" s="20">
        <f aca="true" t="shared" si="1" ref="K6:K26">J6*20</f>
        <v>0</v>
      </c>
    </row>
    <row r="7" spans="1:11" ht="18.75">
      <c r="A7" s="15">
        <v>3</v>
      </c>
      <c r="B7" s="5" t="s">
        <v>8</v>
      </c>
      <c r="C7" s="16">
        <v>9973</v>
      </c>
      <c r="D7" s="17">
        <v>63</v>
      </c>
      <c r="E7" s="18">
        <v>9970.5</v>
      </c>
      <c r="F7" s="17">
        <v>63</v>
      </c>
      <c r="G7" s="18">
        <f>F7*20</f>
        <v>1260</v>
      </c>
      <c r="H7" s="18">
        <f>F7*10</f>
        <v>630</v>
      </c>
      <c r="I7" s="20">
        <f>G7+H7</f>
        <v>1890</v>
      </c>
      <c r="J7" s="17">
        <f t="shared" si="0"/>
        <v>0</v>
      </c>
      <c r="K7" s="20">
        <f t="shared" si="1"/>
        <v>0</v>
      </c>
    </row>
    <row r="8" spans="1:11" ht="18.75">
      <c r="A8" s="10">
        <v>4</v>
      </c>
      <c r="B8" s="11" t="s">
        <v>9</v>
      </c>
      <c r="C8" s="12">
        <v>16869</v>
      </c>
      <c r="D8" s="13">
        <v>58</v>
      </c>
      <c r="E8" s="14">
        <v>25947</v>
      </c>
      <c r="F8" s="13">
        <v>59</v>
      </c>
      <c r="G8" s="14">
        <f aca="true" t="shared" si="2" ref="G8:G26">F8*20</f>
        <v>1180</v>
      </c>
      <c r="H8" s="14">
        <f aca="true" t="shared" si="3" ref="H8:H26">F8*10</f>
        <v>590</v>
      </c>
      <c r="I8" s="19">
        <f aca="true" t="shared" si="4" ref="I8:I26">G8+H8</f>
        <v>1770</v>
      </c>
      <c r="J8" s="13">
        <f t="shared" si="0"/>
        <v>-1</v>
      </c>
      <c r="K8" s="19">
        <f t="shared" si="1"/>
        <v>-20</v>
      </c>
    </row>
    <row r="9" spans="1:11" ht="18.75">
      <c r="A9" s="15">
        <v>5</v>
      </c>
      <c r="B9" s="5" t="s">
        <v>10</v>
      </c>
      <c r="C9" s="16">
        <v>12891</v>
      </c>
      <c r="D9" s="17">
        <v>73</v>
      </c>
      <c r="E9" s="18">
        <v>12890.8</v>
      </c>
      <c r="F9" s="17">
        <v>73</v>
      </c>
      <c r="G9" s="18">
        <f t="shared" si="2"/>
        <v>1460</v>
      </c>
      <c r="H9" s="18">
        <f t="shared" si="3"/>
        <v>730</v>
      </c>
      <c r="I9" s="20">
        <f t="shared" si="4"/>
        <v>2190</v>
      </c>
      <c r="J9" s="17">
        <f t="shared" si="0"/>
        <v>0</v>
      </c>
      <c r="K9" s="20">
        <f t="shared" si="1"/>
        <v>0</v>
      </c>
    </row>
    <row r="10" spans="1:11" ht="18.75">
      <c r="A10" s="15">
        <v>6</v>
      </c>
      <c r="B10" s="5" t="s">
        <v>11</v>
      </c>
      <c r="C10" s="16">
        <v>6069</v>
      </c>
      <c r="D10" s="17">
        <v>26</v>
      </c>
      <c r="E10" s="18">
        <v>6186</v>
      </c>
      <c r="F10" s="17">
        <v>27</v>
      </c>
      <c r="G10" s="18">
        <f t="shared" si="2"/>
        <v>540</v>
      </c>
      <c r="H10" s="18">
        <f t="shared" si="3"/>
        <v>270</v>
      </c>
      <c r="I10" s="20">
        <f t="shared" si="4"/>
        <v>810</v>
      </c>
      <c r="J10" s="17">
        <f t="shared" si="0"/>
        <v>-1</v>
      </c>
      <c r="K10" s="20">
        <f t="shared" si="1"/>
        <v>-20</v>
      </c>
    </row>
    <row r="11" spans="1:11" ht="18.75">
      <c r="A11" s="10">
        <v>7</v>
      </c>
      <c r="B11" s="11" t="s">
        <v>12</v>
      </c>
      <c r="C11" s="12">
        <v>4872</v>
      </c>
      <c r="D11" s="13">
        <v>43</v>
      </c>
      <c r="E11" s="14">
        <v>5442</v>
      </c>
      <c r="F11" s="13">
        <v>48</v>
      </c>
      <c r="G11" s="14">
        <f t="shared" si="2"/>
        <v>960</v>
      </c>
      <c r="H11" s="14">
        <f t="shared" si="3"/>
        <v>480</v>
      </c>
      <c r="I11" s="19">
        <f t="shared" si="4"/>
        <v>1440</v>
      </c>
      <c r="J11" s="13">
        <f t="shared" si="0"/>
        <v>-5</v>
      </c>
      <c r="K11" s="19">
        <f t="shared" si="1"/>
        <v>-100</v>
      </c>
    </row>
    <row r="12" spans="1:11" ht="18.75">
      <c r="A12" s="15">
        <v>8</v>
      </c>
      <c r="B12" s="5" t="s">
        <v>13</v>
      </c>
      <c r="C12" s="16">
        <v>8519</v>
      </c>
      <c r="D12" s="17">
        <v>69</v>
      </c>
      <c r="E12" s="18">
        <v>10834</v>
      </c>
      <c r="F12" s="17">
        <v>84</v>
      </c>
      <c r="G12" s="18">
        <f t="shared" si="2"/>
        <v>1680</v>
      </c>
      <c r="H12" s="18">
        <f t="shared" si="3"/>
        <v>840</v>
      </c>
      <c r="I12" s="20">
        <f t="shared" si="4"/>
        <v>2520</v>
      </c>
      <c r="J12" s="17">
        <f t="shared" si="0"/>
        <v>-15</v>
      </c>
      <c r="K12" s="20">
        <f t="shared" si="1"/>
        <v>-300</v>
      </c>
    </row>
    <row r="13" spans="1:11" ht="18.75">
      <c r="A13" s="10">
        <v>9</v>
      </c>
      <c r="B13" s="11" t="s">
        <v>14</v>
      </c>
      <c r="C13" s="12">
        <v>40149</v>
      </c>
      <c r="D13" s="13">
        <v>306</v>
      </c>
      <c r="E13" s="14">
        <v>34511</v>
      </c>
      <c r="F13" s="13">
        <v>259</v>
      </c>
      <c r="G13" s="14">
        <f t="shared" si="2"/>
        <v>5180</v>
      </c>
      <c r="H13" s="14">
        <f t="shared" si="3"/>
        <v>2590</v>
      </c>
      <c r="I13" s="19">
        <f t="shared" si="4"/>
        <v>7770</v>
      </c>
      <c r="J13" s="13">
        <f t="shared" si="0"/>
        <v>47</v>
      </c>
      <c r="K13" s="19">
        <f t="shared" si="1"/>
        <v>940</v>
      </c>
    </row>
    <row r="14" spans="1:11" ht="18.75">
      <c r="A14" s="10">
        <v>10</v>
      </c>
      <c r="B14" s="11" t="s">
        <v>15</v>
      </c>
      <c r="C14" s="12">
        <v>9877</v>
      </c>
      <c r="D14" s="13">
        <v>78</v>
      </c>
      <c r="E14" s="14">
        <v>9877</v>
      </c>
      <c r="F14" s="13">
        <v>78</v>
      </c>
      <c r="G14" s="14">
        <f t="shared" si="2"/>
        <v>1560</v>
      </c>
      <c r="H14" s="14">
        <f t="shared" si="3"/>
        <v>780</v>
      </c>
      <c r="I14" s="19">
        <f t="shared" si="4"/>
        <v>2340</v>
      </c>
      <c r="J14" s="13">
        <f t="shared" si="0"/>
        <v>0</v>
      </c>
      <c r="K14" s="19">
        <f t="shared" si="1"/>
        <v>0</v>
      </c>
    </row>
    <row r="15" spans="1:11" ht="18.75">
      <c r="A15" s="15">
        <v>11</v>
      </c>
      <c r="B15" s="5" t="s">
        <v>16</v>
      </c>
      <c r="C15" s="16">
        <v>2349</v>
      </c>
      <c r="D15" s="17">
        <v>13</v>
      </c>
      <c r="E15" s="18">
        <v>2475</v>
      </c>
      <c r="F15" s="17">
        <v>13</v>
      </c>
      <c r="G15" s="18">
        <f t="shared" si="2"/>
        <v>260</v>
      </c>
      <c r="H15" s="18">
        <f t="shared" si="3"/>
        <v>130</v>
      </c>
      <c r="I15" s="20">
        <f t="shared" si="4"/>
        <v>390</v>
      </c>
      <c r="J15" s="17">
        <f t="shared" si="0"/>
        <v>0</v>
      </c>
      <c r="K15" s="20">
        <f t="shared" si="1"/>
        <v>0</v>
      </c>
    </row>
    <row r="16" spans="1:11" ht="18.75">
      <c r="A16" s="15">
        <v>12</v>
      </c>
      <c r="B16" s="5" t="s">
        <v>17</v>
      </c>
      <c r="C16" s="16">
        <v>5932</v>
      </c>
      <c r="D16" s="17">
        <v>33</v>
      </c>
      <c r="E16" s="18">
        <v>6356</v>
      </c>
      <c r="F16" s="17">
        <v>36</v>
      </c>
      <c r="G16" s="18">
        <f t="shared" si="2"/>
        <v>720</v>
      </c>
      <c r="H16" s="18">
        <f t="shared" si="3"/>
        <v>360</v>
      </c>
      <c r="I16" s="20">
        <f t="shared" si="4"/>
        <v>1080</v>
      </c>
      <c r="J16" s="17">
        <f t="shared" si="0"/>
        <v>-3</v>
      </c>
      <c r="K16" s="20">
        <f t="shared" si="1"/>
        <v>-60</v>
      </c>
    </row>
    <row r="17" spans="1:11" ht="18.75">
      <c r="A17" s="15">
        <v>13</v>
      </c>
      <c r="B17" s="5" t="s">
        <v>18</v>
      </c>
      <c r="C17" s="16">
        <v>0</v>
      </c>
      <c r="D17" s="17">
        <v>0</v>
      </c>
      <c r="E17" s="18">
        <v>0</v>
      </c>
      <c r="F17" s="17">
        <v>0</v>
      </c>
      <c r="G17" s="18">
        <f t="shared" si="2"/>
        <v>0</v>
      </c>
      <c r="H17" s="18">
        <f t="shared" si="3"/>
        <v>0</v>
      </c>
      <c r="I17" s="20">
        <f t="shared" si="4"/>
        <v>0</v>
      </c>
      <c r="J17" s="17">
        <f t="shared" si="0"/>
        <v>0</v>
      </c>
      <c r="K17" s="20">
        <f t="shared" si="1"/>
        <v>0</v>
      </c>
    </row>
    <row r="18" spans="1:11" ht="18.75">
      <c r="A18" s="15">
        <v>14</v>
      </c>
      <c r="B18" s="5" t="s">
        <v>19</v>
      </c>
      <c r="C18" s="16">
        <v>9316</v>
      </c>
      <c r="D18" s="17">
        <v>39</v>
      </c>
      <c r="E18" s="18">
        <v>10975.9</v>
      </c>
      <c r="F18" s="17">
        <v>40</v>
      </c>
      <c r="G18" s="18">
        <f t="shared" si="2"/>
        <v>800</v>
      </c>
      <c r="H18" s="18">
        <f t="shared" si="3"/>
        <v>400</v>
      </c>
      <c r="I18" s="20">
        <f t="shared" si="4"/>
        <v>1200</v>
      </c>
      <c r="J18" s="17">
        <f t="shared" si="0"/>
        <v>-1</v>
      </c>
      <c r="K18" s="20">
        <f t="shared" si="1"/>
        <v>-20</v>
      </c>
    </row>
    <row r="19" spans="1:11" ht="18.75">
      <c r="A19" s="15">
        <v>15</v>
      </c>
      <c r="B19" s="5" t="s">
        <v>20</v>
      </c>
      <c r="C19" s="16">
        <v>1392</v>
      </c>
      <c r="D19" s="17">
        <v>11</v>
      </c>
      <c r="E19" s="18">
        <v>1208</v>
      </c>
      <c r="F19" s="17">
        <v>11</v>
      </c>
      <c r="G19" s="18">
        <f t="shared" si="2"/>
        <v>220</v>
      </c>
      <c r="H19" s="18">
        <f t="shared" si="3"/>
        <v>110</v>
      </c>
      <c r="I19" s="20">
        <f t="shared" si="4"/>
        <v>330</v>
      </c>
      <c r="J19" s="17">
        <f t="shared" si="0"/>
        <v>0</v>
      </c>
      <c r="K19" s="20">
        <f t="shared" si="1"/>
        <v>0</v>
      </c>
    </row>
    <row r="20" spans="1:11" ht="18.75">
      <c r="A20" s="15">
        <v>16</v>
      </c>
      <c r="B20" s="5" t="s">
        <v>21</v>
      </c>
      <c r="C20" s="16">
        <v>4463</v>
      </c>
      <c r="D20" s="17">
        <v>33</v>
      </c>
      <c r="E20" s="18">
        <v>6729</v>
      </c>
      <c r="F20" s="17">
        <v>46</v>
      </c>
      <c r="G20" s="18">
        <f t="shared" si="2"/>
        <v>920</v>
      </c>
      <c r="H20" s="18">
        <f t="shared" si="3"/>
        <v>460</v>
      </c>
      <c r="I20" s="20">
        <f t="shared" si="4"/>
        <v>1380</v>
      </c>
      <c r="J20" s="17">
        <f t="shared" si="0"/>
        <v>-13</v>
      </c>
      <c r="K20" s="20">
        <f t="shared" si="1"/>
        <v>-260</v>
      </c>
    </row>
    <row r="21" spans="1:11" ht="18.75">
      <c r="A21" s="15">
        <v>17</v>
      </c>
      <c r="B21" s="5" t="s">
        <v>22</v>
      </c>
      <c r="C21" s="16">
        <v>21515</v>
      </c>
      <c r="D21" s="17">
        <v>161</v>
      </c>
      <c r="E21" s="18">
        <v>21074</v>
      </c>
      <c r="F21" s="17">
        <v>156</v>
      </c>
      <c r="G21" s="18">
        <f t="shared" si="2"/>
        <v>3120</v>
      </c>
      <c r="H21" s="18">
        <f t="shared" si="3"/>
        <v>1560</v>
      </c>
      <c r="I21" s="20">
        <f t="shared" si="4"/>
        <v>4680</v>
      </c>
      <c r="J21" s="17">
        <f t="shared" si="0"/>
        <v>5</v>
      </c>
      <c r="K21" s="20">
        <f t="shared" si="1"/>
        <v>100</v>
      </c>
    </row>
    <row r="22" spans="1:11" ht="18.75">
      <c r="A22" s="10">
        <v>18</v>
      </c>
      <c r="B22" s="11" t="s">
        <v>23</v>
      </c>
      <c r="C22" s="12">
        <v>14082</v>
      </c>
      <c r="D22" s="13">
        <v>96</v>
      </c>
      <c r="E22" s="14">
        <v>14877</v>
      </c>
      <c r="F22" s="13">
        <v>102</v>
      </c>
      <c r="G22" s="14">
        <f t="shared" si="2"/>
        <v>2040</v>
      </c>
      <c r="H22" s="14">
        <f t="shared" si="3"/>
        <v>1020</v>
      </c>
      <c r="I22" s="19">
        <f t="shared" si="4"/>
        <v>3060</v>
      </c>
      <c r="J22" s="13">
        <f t="shared" si="0"/>
        <v>-6</v>
      </c>
      <c r="K22" s="19">
        <f t="shared" si="1"/>
        <v>-120</v>
      </c>
    </row>
    <row r="23" spans="1:11" ht="18.75">
      <c r="A23" s="15">
        <v>19</v>
      </c>
      <c r="B23" s="5" t="s">
        <v>24</v>
      </c>
      <c r="C23" s="16">
        <v>11527</v>
      </c>
      <c r="D23" s="17">
        <v>60</v>
      </c>
      <c r="E23" s="18">
        <v>14950</v>
      </c>
      <c r="F23" s="17">
        <v>77</v>
      </c>
      <c r="G23" s="18">
        <f t="shared" si="2"/>
        <v>1540</v>
      </c>
      <c r="H23" s="18">
        <f t="shared" si="3"/>
        <v>770</v>
      </c>
      <c r="I23" s="20">
        <f t="shared" si="4"/>
        <v>2310</v>
      </c>
      <c r="J23" s="17">
        <f t="shared" si="0"/>
        <v>-17</v>
      </c>
      <c r="K23" s="20">
        <f t="shared" si="1"/>
        <v>-340</v>
      </c>
    </row>
    <row r="24" spans="1:11" ht="18.75">
      <c r="A24" s="15">
        <v>20</v>
      </c>
      <c r="B24" s="5" t="s">
        <v>25</v>
      </c>
      <c r="C24" s="16">
        <v>832</v>
      </c>
      <c r="D24" s="17">
        <v>3</v>
      </c>
      <c r="E24" s="18">
        <v>832</v>
      </c>
      <c r="F24" s="17">
        <v>3</v>
      </c>
      <c r="G24" s="18">
        <f t="shared" si="2"/>
        <v>60</v>
      </c>
      <c r="H24" s="18">
        <f t="shared" si="3"/>
        <v>30</v>
      </c>
      <c r="I24" s="20">
        <f t="shared" si="4"/>
        <v>90</v>
      </c>
      <c r="J24" s="17">
        <f t="shared" si="0"/>
        <v>0</v>
      </c>
      <c r="K24" s="20">
        <f t="shared" si="1"/>
        <v>0</v>
      </c>
    </row>
    <row r="25" spans="1:11" ht="18.75">
      <c r="A25" s="15">
        <v>21</v>
      </c>
      <c r="B25" s="5" t="s">
        <v>26</v>
      </c>
      <c r="C25" s="16">
        <v>1785</v>
      </c>
      <c r="D25" s="17">
        <v>16</v>
      </c>
      <c r="E25" s="18">
        <v>1785</v>
      </c>
      <c r="F25" s="17">
        <v>16</v>
      </c>
      <c r="G25" s="18">
        <f t="shared" si="2"/>
        <v>320</v>
      </c>
      <c r="H25" s="18">
        <f t="shared" si="3"/>
        <v>160</v>
      </c>
      <c r="I25" s="20">
        <f t="shared" si="4"/>
        <v>480</v>
      </c>
      <c r="J25" s="17">
        <f t="shared" si="0"/>
        <v>0</v>
      </c>
      <c r="K25" s="20">
        <f t="shared" si="1"/>
        <v>0</v>
      </c>
    </row>
    <row r="26" spans="1:11" ht="18.75">
      <c r="A26" s="10">
        <v>22</v>
      </c>
      <c r="B26" s="11" t="s">
        <v>27</v>
      </c>
      <c r="C26" s="12">
        <v>6611</v>
      </c>
      <c r="D26" s="13">
        <v>25</v>
      </c>
      <c r="E26" s="14">
        <v>12125</v>
      </c>
      <c r="F26" s="13">
        <v>49</v>
      </c>
      <c r="G26" s="14">
        <f t="shared" si="2"/>
        <v>980</v>
      </c>
      <c r="H26" s="14">
        <f t="shared" si="3"/>
        <v>490</v>
      </c>
      <c r="I26" s="19">
        <f t="shared" si="4"/>
        <v>1470</v>
      </c>
      <c r="J26" s="13">
        <f t="shared" si="0"/>
        <v>-24</v>
      </c>
      <c r="K26" s="19">
        <f t="shared" si="1"/>
        <v>-480</v>
      </c>
    </row>
    <row r="27" spans="1:11" ht="18.75">
      <c r="A27" s="17"/>
      <c r="B27" s="17" t="s">
        <v>39</v>
      </c>
      <c r="C27" s="16">
        <f aca="true" t="shared" si="5" ref="C27:K27">SUM(C5:C26)</f>
        <v>189853</v>
      </c>
      <c r="D27" s="17">
        <f t="shared" si="5"/>
        <v>1209</v>
      </c>
      <c r="E27" s="18">
        <f t="shared" si="5"/>
        <v>209045.2</v>
      </c>
      <c r="F27" s="17">
        <f t="shared" si="5"/>
        <v>1240</v>
      </c>
      <c r="G27" s="18">
        <f t="shared" si="5"/>
        <v>24800</v>
      </c>
      <c r="H27" s="18">
        <f t="shared" si="5"/>
        <v>12400</v>
      </c>
      <c r="I27" s="18">
        <f t="shared" si="5"/>
        <v>37200</v>
      </c>
      <c r="J27" s="21">
        <f t="shared" si="5"/>
        <v>-31</v>
      </c>
      <c r="K27" s="18">
        <f t="shared" si="5"/>
        <v>-620</v>
      </c>
    </row>
  </sheetData>
  <sheetProtection/>
  <mergeCells count="4">
    <mergeCell ref="A2:K2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cp:lastPrinted>2022-08-29T10:23:20Z</cp:lastPrinted>
  <dcterms:created xsi:type="dcterms:W3CDTF">2022-06-29T09:00:12Z</dcterms:created>
  <dcterms:modified xsi:type="dcterms:W3CDTF">2022-09-01T09:09:17Z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2B9AD7E2D3884F1C9143F22F37194965</vt:lpwstr>
  </property>
  <property fmtid="{D5CDD505-2E9C-101B-9397-08002B2CF9AE}" pid="5" name="KSOReadingLayo">
    <vt:bool>true</vt:bool>
  </property>
</Properties>
</file>