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附件2" sheetId="1" r:id="rId1"/>
    <sheet name="附件3" sheetId="2" r:id="rId2"/>
    <sheet name="附件1" sheetId="3" r:id="rId3"/>
  </sheets>
  <definedNames/>
  <calcPr fullCalcOnLoad="1"/>
</workbook>
</file>

<file path=xl/sharedStrings.xml><?xml version="1.0" encoding="utf-8"?>
<sst xmlns="http://schemas.openxmlformats.org/spreadsheetml/2006/main" count="150" uniqueCount="106">
  <si>
    <t>附件2</t>
  </si>
  <si>
    <t>　　　　渠口乡2018年秋季农田水利面上清淤任务表</t>
  </si>
  <si>
    <t xml:space="preserve">     项目                                  
村队</t>
  </si>
  <si>
    <t>清淤沟道</t>
  </si>
  <si>
    <t>清淤渠道</t>
  </si>
  <si>
    <t>整修农路</t>
  </si>
  <si>
    <t>支沟</t>
  </si>
  <si>
    <t>斗沟</t>
  </si>
  <si>
    <t>农沟</t>
  </si>
  <si>
    <t>支渠</t>
  </si>
  <si>
    <t>斗渠</t>
  </si>
  <si>
    <t>农渠</t>
  </si>
  <si>
    <t>条</t>
  </si>
  <si>
    <t>公里</t>
  </si>
  <si>
    <t>金桥村</t>
  </si>
  <si>
    <t>六羊村</t>
  </si>
  <si>
    <t>红阳村</t>
  </si>
  <si>
    <t>新桥村</t>
  </si>
  <si>
    <t>银星村</t>
  </si>
  <si>
    <t>永光村</t>
  </si>
  <si>
    <t>渠口村</t>
  </si>
  <si>
    <t>交济村</t>
  </si>
  <si>
    <t>宏潮村</t>
  </si>
  <si>
    <t>六中村</t>
  </si>
  <si>
    <t>阮桥村</t>
  </si>
  <si>
    <t>分水闸村</t>
  </si>
  <si>
    <t>合计</t>
  </si>
  <si>
    <t>附件3</t>
  </si>
  <si>
    <t>渠口乡2018年秋季农水建设领导包片、干部包村任务表</t>
  </si>
  <si>
    <t>序号</t>
  </si>
  <si>
    <t>村名</t>
  </si>
  <si>
    <t>包村领导</t>
  </si>
  <si>
    <t>包村站所</t>
  </si>
  <si>
    <t>包村组长</t>
  </si>
  <si>
    <t>包村干部</t>
  </si>
  <si>
    <t>李生泰</t>
  </si>
  <si>
    <t>民生服务中心</t>
  </si>
  <si>
    <t>袁兆荣</t>
  </si>
  <si>
    <t>张晓惠、周袁萌、魏光军、杨  娟</t>
  </si>
  <si>
    <t>林业站</t>
  </si>
  <si>
    <t>岳怀鑫</t>
  </si>
  <si>
    <t>郭晓丽</t>
  </si>
  <si>
    <t>桂学利</t>
  </si>
  <si>
    <t>综治服务中心</t>
  </si>
  <si>
    <t>丁玉虎</t>
  </si>
  <si>
    <t>张  阳、马  婷、王惠玲、侯  琴</t>
  </si>
  <si>
    <t>红旗村</t>
  </si>
  <si>
    <t>缑彦东</t>
  </si>
  <si>
    <t>刘国平、夏  冰、朱玉莲</t>
  </si>
  <si>
    <t>李  明</t>
  </si>
  <si>
    <t>农牧服务中心</t>
  </si>
  <si>
    <t>杨  肖</t>
  </si>
  <si>
    <t>张克明、冯彦林</t>
  </si>
  <si>
    <t>国土所</t>
  </si>
  <si>
    <t>周茂荣</t>
  </si>
  <si>
    <t>王明山、丁立军、牛小红</t>
  </si>
  <si>
    <t>农经站</t>
  </si>
  <si>
    <t>蒋东亮</t>
  </si>
  <si>
    <t xml:space="preserve">马丽娟、李永涛 </t>
  </si>
  <si>
    <t>李志超</t>
  </si>
  <si>
    <t>水利站</t>
  </si>
  <si>
    <t>张  鹏</t>
  </si>
  <si>
    <t>田  刚、王苗苗</t>
  </si>
  <si>
    <t>财经所</t>
  </si>
  <si>
    <t>杜婷婷</t>
  </si>
  <si>
    <t>环村办</t>
  </si>
  <si>
    <t>朱觉慧</t>
  </si>
  <si>
    <t>杨敏丽</t>
  </si>
  <si>
    <t>高婷婷</t>
  </si>
  <si>
    <t>文体服务中心</t>
  </si>
  <si>
    <t>卢静海</t>
  </si>
  <si>
    <t>周  雯、陈  欢</t>
  </si>
  <si>
    <t>卫计服务中心</t>
  </si>
  <si>
    <t>罗  君</t>
  </si>
  <si>
    <t>王玉萍</t>
  </si>
  <si>
    <t>张海峰</t>
  </si>
  <si>
    <t>党政办</t>
  </si>
  <si>
    <t>张小焕</t>
  </si>
  <si>
    <t>王  婷、冯  鑫</t>
  </si>
  <si>
    <t>附件1</t>
  </si>
  <si>
    <t xml:space="preserve">渠口乡2018年秋季农田水利基本建设示范方任务表     </t>
  </si>
  <si>
    <t xml:space="preserve"> 单位：亩、公里、座</t>
  </si>
  <si>
    <t xml:space="preserve">
   项目
乡镇</t>
  </si>
  <si>
    <t>连片治理</t>
  </si>
  <si>
    <t>四                         至</t>
  </si>
  <si>
    <t>清淤支沟</t>
  </si>
  <si>
    <t>清淤斗沟</t>
  </si>
  <si>
    <t>清淤农沟</t>
  </si>
  <si>
    <t>配套建筑物</t>
  </si>
  <si>
    <t>备注</t>
  </si>
  <si>
    <t>村</t>
  </si>
  <si>
    <t>面积</t>
  </si>
  <si>
    <t>东</t>
  </si>
  <si>
    <t>南</t>
  </si>
  <si>
    <t>西</t>
  </si>
  <si>
    <t>北</t>
  </si>
  <si>
    <t>条数</t>
  </si>
  <si>
    <t>长度</t>
  </si>
  <si>
    <t>新建</t>
  </si>
  <si>
    <t>维修</t>
  </si>
  <si>
    <t>渠口乡</t>
  </si>
  <si>
    <t>沿黄公路</t>
  </si>
  <si>
    <t>渠口中学</t>
  </si>
  <si>
    <t>五排</t>
  </si>
  <si>
    <t>红旗小学</t>
  </si>
  <si>
    <t>秋季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</si>
</sst>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仿宋_GB2312"/>
      <family val="3"/>
    </font>
    <font>
      <sz val="16"/>
      <name val="宋体"/>
      <family val="0"/>
    </font>
    <font>
      <b/>
      <sz val="20"/>
      <name val="方正小标宋简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0" fillId="0" borderId="0">
      <alignment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9" xfId="64" applyNumberFormat="1" applyFont="1" applyFill="1" applyBorder="1" applyAlignment="1">
      <alignment horizontal="left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1" xfId="64" applyNumberFormat="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0" borderId="16" xfId="65" applyNumberFormat="1" applyFont="1" applyFill="1" applyBorder="1" applyAlignment="1">
      <alignment horizontal="center" vertical="center" wrapText="1"/>
      <protection/>
    </xf>
    <xf numFmtId="0" fontId="14" fillId="0" borderId="10" xfId="65" applyNumberFormat="1" applyFont="1" applyFill="1" applyBorder="1" applyAlignment="1">
      <alignment horizontal="center" vertical="center"/>
      <protection/>
    </xf>
    <xf numFmtId="0" fontId="14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NumberFormat="1" applyFont="1" applyFill="1" applyBorder="1" applyAlignment="1">
      <alignment horizontal="center" vertical="center" wrapText="1"/>
      <protection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0" xfId="65" applyNumberFormat="1" applyFont="1" applyFill="1" applyBorder="1" applyAlignment="1">
      <alignment horizontal="center" vertical="center" wrapText="1"/>
      <protection/>
    </xf>
    <xf numFmtId="0" fontId="15" fillId="0" borderId="10" xfId="65" applyNumberFormat="1" applyFont="1" applyFill="1" applyBorder="1" applyAlignment="1">
      <alignment horizontal="center" vertical="center"/>
      <protection/>
    </xf>
    <xf numFmtId="0" fontId="9" fillId="0" borderId="10" xfId="65" applyNumberFormat="1" applyFont="1" applyFill="1" applyBorder="1" applyAlignment="1">
      <alignment horizontal="center" vertical="center"/>
      <protection/>
    </xf>
    <xf numFmtId="0" fontId="9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0" xfId="65" applyFont="1">
      <alignment/>
      <protection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65" applyNumberFormat="1" applyFont="1" applyFill="1" applyBorder="1" applyAlignment="1">
      <alignment horizontal="center" vertical="center"/>
      <protection/>
    </xf>
    <xf numFmtId="0" fontId="0" fillId="0" borderId="0" xfId="65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示范方春季计划任务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U10" sqref="U10"/>
    </sheetView>
  </sheetViews>
  <sheetFormatPr defaultColWidth="8.75390625" defaultRowHeight="14.25"/>
  <cols>
    <col min="1" max="1" width="12.875" style="22" customWidth="1"/>
    <col min="2" max="15" width="7.625" style="22" customWidth="1"/>
    <col min="16" max="16384" width="8.75390625" style="22" customWidth="1"/>
  </cols>
  <sheetData>
    <row r="1" spans="1:15" s="22" customFormat="1" ht="19.5" customHeight="1">
      <c r="A1" s="3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2" customFormat="1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33" customFormat="1" ht="27" customHeight="1">
      <c r="A3" s="37" t="s">
        <v>2</v>
      </c>
      <c r="B3" s="38" t="s">
        <v>3</v>
      </c>
      <c r="C3" s="38"/>
      <c r="D3" s="38"/>
      <c r="E3" s="38"/>
      <c r="F3" s="38"/>
      <c r="G3" s="38"/>
      <c r="H3" s="38" t="s">
        <v>4</v>
      </c>
      <c r="I3" s="38"/>
      <c r="J3" s="38"/>
      <c r="K3" s="38"/>
      <c r="L3" s="38"/>
      <c r="M3" s="38"/>
      <c r="N3" s="38" t="s">
        <v>5</v>
      </c>
      <c r="O3" s="38"/>
      <c r="P3" s="48"/>
    </row>
    <row r="4" spans="1:16" s="33" customFormat="1" ht="25.5" customHeight="1">
      <c r="A4" s="37"/>
      <c r="B4" s="38" t="s">
        <v>6</v>
      </c>
      <c r="C4" s="38"/>
      <c r="D4" s="38" t="s">
        <v>7</v>
      </c>
      <c r="E4" s="38"/>
      <c r="F4" s="38" t="s">
        <v>8</v>
      </c>
      <c r="G4" s="38"/>
      <c r="H4" s="38" t="s">
        <v>9</v>
      </c>
      <c r="I4" s="38"/>
      <c r="J4" s="38" t="s">
        <v>10</v>
      </c>
      <c r="K4" s="38"/>
      <c r="L4" s="38" t="s">
        <v>11</v>
      </c>
      <c r="M4" s="38"/>
      <c r="N4" s="38"/>
      <c r="O4" s="38"/>
      <c r="P4" s="48"/>
    </row>
    <row r="5" spans="1:16" s="33" customFormat="1" ht="28.5" customHeight="1">
      <c r="A5" s="37"/>
      <c r="B5" s="38" t="s">
        <v>12</v>
      </c>
      <c r="C5" s="39" t="s">
        <v>13</v>
      </c>
      <c r="D5" s="38" t="s">
        <v>12</v>
      </c>
      <c r="E5" s="39" t="s">
        <v>13</v>
      </c>
      <c r="F5" s="38" t="s">
        <v>12</v>
      </c>
      <c r="G5" s="39" t="s">
        <v>13</v>
      </c>
      <c r="H5" s="38" t="s">
        <v>12</v>
      </c>
      <c r="I5" s="39" t="s">
        <v>13</v>
      </c>
      <c r="J5" s="38" t="s">
        <v>12</v>
      </c>
      <c r="K5" s="39" t="s">
        <v>13</v>
      </c>
      <c r="L5" s="38" t="s">
        <v>12</v>
      </c>
      <c r="M5" s="39" t="s">
        <v>13</v>
      </c>
      <c r="N5" s="39" t="s">
        <v>12</v>
      </c>
      <c r="O5" s="39" t="s">
        <v>13</v>
      </c>
      <c r="P5" s="48"/>
    </row>
    <row r="6" spans="1:16" s="34" customFormat="1" ht="25.5" customHeight="1">
      <c r="A6" s="40" t="s">
        <v>14</v>
      </c>
      <c r="B6" s="41">
        <v>2</v>
      </c>
      <c r="C6" s="42">
        <v>1.8</v>
      </c>
      <c r="D6" s="41">
        <v>2</v>
      </c>
      <c r="E6" s="42">
        <v>1.7</v>
      </c>
      <c r="F6" s="41">
        <v>18</v>
      </c>
      <c r="G6" s="42">
        <v>10.3</v>
      </c>
      <c r="H6" s="43">
        <v>4</v>
      </c>
      <c r="I6" s="49">
        <f>H6*0.8</f>
        <v>3.2</v>
      </c>
      <c r="J6" s="50">
        <v>12</v>
      </c>
      <c r="K6" s="49">
        <v>7</v>
      </c>
      <c r="L6" s="50">
        <v>30</v>
      </c>
      <c r="M6" s="49">
        <f>L6*0.5</f>
        <v>15</v>
      </c>
      <c r="N6" s="27">
        <f>F6*2</f>
        <v>36</v>
      </c>
      <c r="O6" s="27">
        <f>G6*2</f>
        <v>20.6</v>
      </c>
      <c r="P6" s="51"/>
    </row>
    <row r="7" spans="1:16" s="34" customFormat="1" ht="25.5" customHeight="1">
      <c r="A7" s="40" t="s">
        <v>15</v>
      </c>
      <c r="B7" s="27">
        <v>1</v>
      </c>
      <c r="C7" s="27">
        <v>1.2</v>
      </c>
      <c r="D7" s="27">
        <v>2</v>
      </c>
      <c r="E7" s="27">
        <v>1.7</v>
      </c>
      <c r="F7" s="44">
        <v>16</v>
      </c>
      <c r="G7" s="27">
        <v>11</v>
      </c>
      <c r="H7" s="41">
        <v>4</v>
      </c>
      <c r="I7" s="27">
        <f aca="true" t="shared" si="0" ref="I7:I16">H7*0.8</f>
        <v>3.2</v>
      </c>
      <c r="J7" s="44">
        <v>12</v>
      </c>
      <c r="K7" s="27">
        <v>7</v>
      </c>
      <c r="L7" s="44">
        <v>28</v>
      </c>
      <c r="M7" s="49">
        <f aca="true" t="shared" si="1" ref="M7:M17">L7*0.5</f>
        <v>14</v>
      </c>
      <c r="N7" s="27">
        <f aca="true" t="shared" si="2" ref="N7:N17">F7*2</f>
        <v>32</v>
      </c>
      <c r="O7" s="27">
        <f aca="true" t="shared" si="3" ref="O7:O13">G7*2</f>
        <v>22</v>
      </c>
      <c r="P7" s="51"/>
    </row>
    <row r="8" spans="1:16" s="34" customFormat="1" ht="25.5" customHeight="1">
      <c r="A8" s="45" t="s">
        <v>16</v>
      </c>
      <c r="B8" s="27">
        <v>2</v>
      </c>
      <c r="C8" s="27">
        <v>2.2</v>
      </c>
      <c r="D8" s="27">
        <v>3</v>
      </c>
      <c r="E8" s="27">
        <v>2.6</v>
      </c>
      <c r="F8" s="27">
        <v>18</v>
      </c>
      <c r="G8" s="27">
        <f aca="true" t="shared" si="4" ref="G7:G17">F8*0.6</f>
        <v>10.799999999999999</v>
      </c>
      <c r="H8" s="43">
        <v>4</v>
      </c>
      <c r="I8" s="49">
        <f t="shared" si="0"/>
        <v>3.2</v>
      </c>
      <c r="J8" s="50">
        <v>16</v>
      </c>
      <c r="K8" s="49">
        <v>8</v>
      </c>
      <c r="L8" s="50">
        <v>32</v>
      </c>
      <c r="M8" s="49">
        <f t="shared" si="1"/>
        <v>16</v>
      </c>
      <c r="N8" s="27">
        <f t="shared" si="2"/>
        <v>36</v>
      </c>
      <c r="O8" s="27">
        <f t="shared" si="3"/>
        <v>21.599999999999998</v>
      </c>
      <c r="P8" s="51"/>
    </row>
    <row r="9" spans="1:16" s="34" customFormat="1" ht="25.5" customHeight="1">
      <c r="A9" s="45" t="s">
        <v>17</v>
      </c>
      <c r="B9" s="27">
        <v>2</v>
      </c>
      <c r="C9" s="27">
        <v>1.8</v>
      </c>
      <c r="D9" s="27">
        <v>2</v>
      </c>
      <c r="E9" s="27">
        <f>D9*0.8</f>
        <v>1.6</v>
      </c>
      <c r="F9" s="14">
        <v>16</v>
      </c>
      <c r="G9" s="27">
        <f t="shared" si="4"/>
        <v>9.6</v>
      </c>
      <c r="H9" s="14">
        <v>3</v>
      </c>
      <c r="I9" s="27">
        <f t="shared" si="0"/>
        <v>2.4000000000000004</v>
      </c>
      <c r="J9" s="14">
        <v>18</v>
      </c>
      <c r="K9" s="27">
        <v>11</v>
      </c>
      <c r="L9" s="14">
        <v>27</v>
      </c>
      <c r="M9" s="49">
        <f t="shared" si="1"/>
        <v>13.5</v>
      </c>
      <c r="N9" s="27">
        <f t="shared" si="2"/>
        <v>32</v>
      </c>
      <c r="O9" s="27">
        <f t="shared" si="3"/>
        <v>19.2</v>
      </c>
      <c r="P9" s="51"/>
    </row>
    <row r="10" spans="1:16" s="34" customFormat="1" ht="25.5" customHeight="1">
      <c r="A10" s="45" t="s">
        <v>18</v>
      </c>
      <c r="B10" s="27">
        <v>2</v>
      </c>
      <c r="C10" s="27">
        <v>1.8</v>
      </c>
      <c r="D10" s="27">
        <v>3</v>
      </c>
      <c r="E10" s="27">
        <v>2.6</v>
      </c>
      <c r="F10" s="27">
        <v>18</v>
      </c>
      <c r="G10" s="27">
        <f t="shared" si="4"/>
        <v>10.799999999999999</v>
      </c>
      <c r="H10" s="27">
        <v>3</v>
      </c>
      <c r="I10" s="27">
        <f t="shared" si="0"/>
        <v>2.4000000000000004</v>
      </c>
      <c r="J10" s="27">
        <v>15</v>
      </c>
      <c r="K10" s="27">
        <v>10</v>
      </c>
      <c r="L10" s="27">
        <v>30</v>
      </c>
      <c r="M10" s="49">
        <f t="shared" si="1"/>
        <v>15</v>
      </c>
      <c r="N10" s="27">
        <f t="shared" si="2"/>
        <v>36</v>
      </c>
      <c r="O10" s="27">
        <f t="shared" si="3"/>
        <v>21.599999999999998</v>
      </c>
      <c r="P10" s="51"/>
    </row>
    <row r="11" spans="1:16" s="34" customFormat="1" ht="25.5" customHeight="1">
      <c r="A11" s="42" t="s">
        <v>19</v>
      </c>
      <c r="B11" s="27">
        <v>1</v>
      </c>
      <c r="C11" s="27">
        <v>0.9</v>
      </c>
      <c r="D11" s="27">
        <v>2</v>
      </c>
      <c r="E11" s="27">
        <v>1.7</v>
      </c>
      <c r="F11" s="41">
        <v>16</v>
      </c>
      <c r="G11" s="27">
        <f t="shared" si="4"/>
        <v>9.6</v>
      </c>
      <c r="H11" s="27">
        <v>2</v>
      </c>
      <c r="I11" s="27">
        <v>1.7</v>
      </c>
      <c r="J11" s="41">
        <v>12</v>
      </c>
      <c r="K11" s="27">
        <v>12</v>
      </c>
      <c r="L11" s="41">
        <v>26</v>
      </c>
      <c r="M11" s="49">
        <f t="shared" si="1"/>
        <v>13</v>
      </c>
      <c r="N11" s="27">
        <f t="shared" si="2"/>
        <v>32</v>
      </c>
      <c r="O11" s="27">
        <f t="shared" si="3"/>
        <v>19.2</v>
      </c>
      <c r="P11" s="51"/>
    </row>
    <row r="12" spans="1:16" s="34" customFormat="1" ht="25.5" customHeight="1">
      <c r="A12" s="41" t="s">
        <v>20</v>
      </c>
      <c r="B12" s="27">
        <v>1</v>
      </c>
      <c r="C12" s="27">
        <v>1.2</v>
      </c>
      <c r="D12" s="27">
        <v>2</v>
      </c>
      <c r="E12" s="27">
        <v>1.8</v>
      </c>
      <c r="F12" s="44">
        <v>15</v>
      </c>
      <c r="G12" s="27">
        <f t="shared" si="4"/>
        <v>9</v>
      </c>
      <c r="H12" s="27">
        <v>2</v>
      </c>
      <c r="I12" s="27">
        <f t="shared" si="0"/>
        <v>1.6</v>
      </c>
      <c r="J12" s="44">
        <v>14</v>
      </c>
      <c r="K12" s="27">
        <v>9</v>
      </c>
      <c r="L12" s="44">
        <v>22</v>
      </c>
      <c r="M12" s="49">
        <f t="shared" si="1"/>
        <v>11</v>
      </c>
      <c r="N12" s="27">
        <f t="shared" si="2"/>
        <v>30</v>
      </c>
      <c r="O12" s="27">
        <f t="shared" si="3"/>
        <v>18</v>
      </c>
      <c r="P12" s="51"/>
    </row>
    <row r="13" spans="1:16" s="34" customFormat="1" ht="25.5" customHeight="1">
      <c r="A13" s="41" t="s">
        <v>21</v>
      </c>
      <c r="B13" s="27">
        <v>1</v>
      </c>
      <c r="C13" s="27">
        <v>1.8</v>
      </c>
      <c r="D13" s="27">
        <v>3</v>
      </c>
      <c r="E13" s="27">
        <v>2.6</v>
      </c>
      <c r="F13" s="27">
        <v>20</v>
      </c>
      <c r="G13" s="27">
        <f t="shared" si="4"/>
        <v>12</v>
      </c>
      <c r="H13" s="27">
        <v>3</v>
      </c>
      <c r="I13" s="27">
        <f t="shared" si="0"/>
        <v>2.4000000000000004</v>
      </c>
      <c r="J13" s="27">
        <v>19</v>
      </c>
      <c r="K13" s="27">
        <v>13</v>
      </c>
      <c r="L13" s="27">
        <v>33</v>
      </c>
      <c r="M13" s="49">
        <f t="shared" si="1"/>
        <v>16.5</v>
      </c>
      <c r="N13" s="27">
        <f t="shared" si="2"/>
        <v>40</v>
      </c>
      <c r="O13" s="27">
        <f t="shared" si="3"/>
        <v>24</v>
      </c>
      <c r="P13" s="51"/>
    </row>
    <row r="14" spans="1:16" s="34" customFormat="1" ht="25.5" customHeight="1">
      <c r="A14" s="41" t="s">
        <v>22</v>
      </c>
      <c r="B14" s="27">
        <v>1</v>
      </c>
      <c r="C14" s="27">
        <v>1</v>
      </c>
      <c r="D14" s="27">
        <v>1</v>
      </c>
      <c r="E14" s="27">
        <f>D14*0.8</f>
        <v>0.8</v>
      </c>
      <c r="F14" s="44">
        <v>16</v>
      </c>
      <c r="G14" s="27">
        <f t="shared" si="4"/>
        <v>9.6</v>
      </c>
      <c r="H14" s="44">
        <v>2</v>
      </c>
      <c r="I14" s="27">
        <f t="shared" si="0"/>
        <v>1.6</v>
      </c>
      <c r="J14" s="44">
        <v>16</v>
      </c>
      <c r="K14" s="27">
        <v>9</v>
      </c>
      <c r="L14" s="44">
        <v>24</v>
      </c>
      <c r="M14" s="49">
        <f t="shared" si="1"/>
        <v>12</v>
      </c>
      <c r="N14" s="27">
        <f t="shared" si="2"/>
        <v>32</v>
      </c>
      <c r="O14" s="27">
        <v>21</v>
      </c>
      <c r="P14" s="51"/>
    </row>
    <row r="15" spans="1:16" s="34" customFormat="1" ht="25.5" customHeight="1">
      <c r="A15" s="41" t="s">
        <v>23</v>
      </c>
      <c r="B15" s="27">
        <v>1</v>
      </c>
      <c r="C15" s="27">
        <v>1.8</v>
      </c>
      <c r="D15" s="27">
        <v>2</v>
      </c>
      <c r="E15" s="27">
        <v>1.7</v>
      </c>
      <c r="F15" s="44">
        <v>18</v>
      </c>
      <c r="G15" s="27">
        <f t="shared" si="4"/>
        <v>10.799999999999999</v>
      </c>
      <c r="H15" s="41">
        <v>3</v>
      </c>
      <c r="I15" s="27">
        <f t="shared" si="0"/>
        <v>2.4000000000000004</v>
      </c>
      <c r="J15" s="44">
        <v>15</v>
      </c>
      <c r="K15" s="27">
        <v>6</v>
      </c>
      <c r="L15" s="44">
        <v>28</v>
      </c>
      <c r="M15" s="49">
        <f t="shared" si="1"/>
        <v>14</v>
      </c>
      <c r="N15" s="27">
        <f t="shared" si="2"/>
        <v>36</v>
      </c>
      <c r="O15" s="27">
        <f aca="true" t="shared" si="5" ref="O15:O17">G15*2</f>
        <v>21.599999999999998</v>
      </c>
      <c r="P15" s="51"/>
    </row>
    <row r="16" spans="1:16" s="34" customFormat="1" ht="25.5" customHeight="1">
      <c r="A16" s="44" t="s">
        <v>24</v>
      </c>
      <c r="B16" s="27">
        <v>1</v>
      </c>
      <c r="C16" s="27">
        <v>1</v>
      </c>
      <c r="D16" s="27">
        <v>1</v>
      </c>
      <c r="E16" s="27">
        <v>1.1</v>
      </c>
      <c r="F16" s="27">
        <v>14</v>
      </c>
      <c r="G16" s="27">
        <f t="shared" si="4"/>
        <v>8.4</v>
      </c>
      <c r="H16" s="46">
        <v>3</v>
      </c>
      <c r="I16" s="27">
        <f t="shared" si="0"/>
        <v>2.4000000000000004</v>
      </c>
      <c r="J16" s="46">
        <v>12</v>
      </c>
      <c r="K16" s="27">
        <v>6</v>
      </c>
      <c r="L16" s="44">
        <v>25</v>
      </c>
      <c r="M16" s="49">
        <f t="shared" si="1"/>
        <v>12.5</v>
      </c>
      <c r="N16" s="27">
        <f t="shared" si="2"/>
        <v>28</v>
      </c>
      <c r="O16" s="27">
        <f t="shared" si="5"/>
        <v>16.8</v>
      </c>
      <c r="P16" s="51"/>
    </row>
    <row r="17" spans="1:15" s="22" customFormat="1" ht="25.5" customHeight="1">
      <c r="A17" s="44" t="s">
        <v>25</v>
      </c>
      <c r="B17" s="27">
        <v>2</v>
      </c>
      <c r="C17" s="27">
        <v>2.2</v>
      </c>
      <c r="D17" s="27">
        <v>3</v>
      </c>
      <c r="E17" s="27">
        <v>2.8</v>
      </c>
      <c r="F17" s="27">
        <v>20</v>
      </c>
      <c r="G17" s="27">
        <f t="shared" si="4"/>
        <v>12</v>
      </c>
      <c r="H17" s="46">
        <v>4</v>
      </c>
      <c r="I17" s="27">
        <v>3.5</v>
      </c>
      <c r="J17" s="46">
        <v>15</v>
      </c>
      <c r="K17" s="27">
        <v>14</v>
      </c>
      <c r="L17" s="44">
        <v>33</v>
      </c>
      <c r="M17" s="49">
        <f t="shared" si="1"/>
        <v>16.5</v>
      </c>
      <c r="N17" s="27">
        <f t="shared" si="2"/>
        <v>40</v>
      </c>
      <c r="O17" s="27">
        <f t="shared" si="5"/>
        <v>24</v>
      </c>
    </row>
    <row r="18" spans="1:15" s="22" customFormat="1" ht="25.5" customHeight="1">
      <c r="A18" s="14" t="s">
        <v>26</v>
      </c>
      <c r="B18" s="47">
        <f>SUM(B6:B17)</f>
        <v>17</v>
      </c>
      <c r="C18" s="47">
        <f aca="true" t="shared" si="6" ref="C18:O18">SUM(C6:C17)</f>
        <v>18.7</v>
      </c>
      <c r="D18" s="47">
        <f t="shared" si="6"/>
        <v>26</v>
      </c>
      <c r="E18" s="47">
        <f t="shared" si="6"/>
        <v>22.700000000000003</v>
      </c>
      <c r="F18" s="47">
        <f t="shared" si="6"/>
        <v>205</v>
      </c>
      <c r="G18" s="47">
        <f t="shared" si="6"/>
        <v>123.89999999999999</v>
      </c>
      <c r="H18" s="47">
        <f t="shared" si="6"/>
        <v>37</v>
      </c>
      <c r="I18" s="47">
        <f t="shared" si="6"/>
        <v>30</v>
      </c>
      <c r="J18" s="47">
        <f t="shared" si="6"/>
        <v>176</v>
      </c>
      <c r="K18" s="47">
        <f t="shared" si="6"/>
        <v>112</v>
      </c>
      <c r="L18" s="47">
        <f t="shared" si="6"/>
        <v>338</v>
      </c>
      <c r="M18" s="47">
        <f t="shared" si="6"/>
        <v>169</v>
      </c>
      <c r="N18" s="47">
        <f t="shared" si="6"/>
        <v>410</v>
      </c>
      <c r="O18" s="47">
        <f t="shared" si="6"/>
        <v>249.6</v>
      </c>
    </row>
  </sheetData>
  <sheetProtection/>
  <mergeCells count="12">
    <mergeCell ref="B1:O1"/>
    <mergeCell ref="A2:O2"/>
    <mergeCell ref="B3:G3"/>
    <mergeCell ref="H3:M3"/>
    <mergeCell ref="B4:C4"/>
    <mergeCell ref="D4:E4"/>
    <mergeCell ref="F4:G4"/>
    <mergeCell ref="H4:I4"/>
    <mergeCell ref="J4:K4"/>
    <mergeCell ref="L4:M4"/>
    <mergeCell ref="A3:A5"/>
    <mergeCell ref="N3:O4"/>
  </mergeCells>
  <printOptions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16" sqref="H16"/>
    </sheetView>
  </sheetViews>
  <sheetFormatPr defaultColWidth="9.00390625" defaultRowHeight="28.5" customHeight="1"/>
  <cols>
    <col min="1" max="1" width="6.125" style="21" customWidth="1"/>
    <col min="2" max="2" width="11.75390625" style="21" customWidth="1"/>
    <col min="3" max="3" width="12.75390625" style="21" customWidth="1"/>
    <col min="4" max="4" width="26.125" style="21" customWidth="1"/>
    <col min="5" max="5" width="14.375" style="21" customWidth="1"/>
    <col min="6" max="6" width="50.125" style="21" customWidth="1"/>
    <col min="7" max="16384" width="9.00390625" style="22" customWidth="1"/>
  </cols>
  <sheetData>
    <row r="1" spans="1:2" ht="30.75" customHeight="1">
      <c r="A1" s="23" t="s">
        <v>27</v>
      </c>
      <c r="B1" s="23"/>
    </row>
    <row r="2" spans="2:6" ht="30.75" customHeight="1">
      <c r="B2" s="24" t="s">
        <v>28</v>
      </c>
      <c r="C2" s="24"/>
      <c r="D2" s="24"/>
      <c r="E2" s="24"/>
      <c r="F2" s="24"/>
    </row>
    <row r="3" spans="1:6" s="19" customFormat="1" ht="28.5" customHeight="1">
      <c r="A3" s="25" t="s">
        <v>29</v>
      </c>
      <c r="B3" s="25" t="s">
        <v>30</v>
      </c>
      <c r="C3" s="25" t="s">
        <v>31</v>
      </c>
      <c r="D3" s="25" t="s">
        <v>32</v>
      </c>
      <c r="E3" s="25" t="s">
        <v>33</v>
      </c>
      <c r="F3" s="26" t="s">
        <v>34</v>
      </c>
    </row>
    <row r="4" spans="1:6" s="19" customFormat="1" ht="30" customHeight="1">
      <c r="A4" s="27">
        <v>1</v>
      </c>
      <c r="B4" s="27" t="s">
        <v>24</v>
      </c>
      <c r="C4" s="27" t="s">
        <v>35</v>
      </c>
      <c r="D4" s="27" t="s">
        <v>36</v>
      </c>
      <c r="E4" s="27" t="s">
        <v>37</v>
      </c>
      <c r="F4" s="28" t="s">
        <v>38</v>
      </c>
    </row>
    <row r="5" spans="1:6" s="19" customFormat="1" ht="30" customHeight="1">
      <c r="A5" s="27">
        <v>2</v>
      </c>
      <c r="B5" s="27" t="s">
        <v>22</v>
      </c>
      <c r="C5" s="27" t="s">
        <v>35</v>
      </c>
      <c r="D5" s="28" t="s">
        <v>39</v>
      </c>
      <c r="E5" s="27" t="s">
        <v>40</v>
      </c>
      <c r="F5" s="28" t="s">
        <v>41</v>
      </c>
    </row>
    <row r="6" spans="1:6" s="19" customFormat="1" ht="30" customHeight="1">
      <c r="A6" s="27">
        <v>3</v>
      </c>
      <c r="B6" s="27" t="s">
        <v>18</v>
      </c>
      <c r="C6" s="29" t="s">
        <v>42</v>
      </c>
      <c r="D6" s="27" t="s">
        <v>43</v>
      </c>
      <c r="E6" s="27" t="s">
        <v>44</v>
      </c>
      <c r="F6" s="27" t="s">
        <v>45</v>
      </c>
    </row>
    <row r="7" spans="1:6" s="19" customFormat="1" ht="30" customHeight="1">
      <c r="A7" s="27">
        <v>4</v>
      </c>
      <c r="B7" s="27" t="s">
        <v>46</v>
      </c>
      <c r="C7" s="29" t="s">
        <v>42</v>
      </c>
      <c r="D7" s="27" t="s">
        <v>43</v>
      </c>
      <c r="E7" s="29" t="s">
        <v>47</v>
      </c>
      <c r="F7" s="27" t="s">
        <v>48</v>
      </c>
    </row>
    <row r="8" spans="1:6" s="19" customFormat="1" ht="30" customHeight="1">
      <c r="A8" s="27">
        <v>5</v>
      </c>
      <c r="B8" s="28" t="s">
        <v>15</v>
      </c>
      <c r="C8" s="29" t="s">
        <v>49</v>
      </c>
      <c r="D8" s="30" t="s">
        <v>50</v>
      </c>
      <c r="E8" s="31" t="s">
        <v>51</v>
      </c>
      <c r="F8" s="32" t="s">
        <v>52</v>
      </c>
    </row>
    <row r="9" spans="1:6" s="19" customFormat="1" ht="30" customHeight="1">
      <c r="A9" s="27">
        <v>6</v>
      </c>
      <c r="B9" s="27" t="s">
        <v>14</v>
      </c>
      <c r="C9" s="29" t="s">
        <v>49</v>
      </c>
      <c r="D9" s="27" t="s">
        <v>53</v>
      </c>
      <c r="E9" s="27" t="s">
        <v>54</v>
      </c>
      <c r="F9" s="27" t="s">
        <v>55</v>
      </c>
    </row>
    <row r="10" spans="1:6" s="20" customFormat="1" ht="30" customHeight="1">
      <c r="A10" s="27">
        <v>7</v>
      </c>
      <c r="B10" s="27" t="s">
        <v>16</v>
      </c>
      <c r="C10" s="29" t="s">
        <v>49</v>
      </c>
      <c r="D10" s="28" t="s">
        <v>56</v>
      </c>
      <c r="E10" s="27" t="s">
        <v>57</v>
      </c>
      <c r="F10" s="14" t="s">
        <v>58</v>
      </c>
    </row>
    <row r="11" spans="1:6" s="20" customFormat="1" ht="30" customHeight="1">
      <c r="A11" s="27">
        <v>8</v>
      </c>
      <c r="B11" s="27" t="s">
        <v>23</v>
      </c>
      <c r="C11" s="27" t="s">
        <v>59</v>
      </c>
      <c r="D11" s="27" t="s">
        <v>60</v>
      </c>
      <c r="E11" s="27" t="s">
        <v>61</v>
      </c>
      <c r="F11" s="27" t="s">
        <v>62</v>
      </c>
    </row>
    <row r="12" spans="1:6" s="20" customFormat="1" ht="30" customHeight="1">
      <c r="A12" s="27">
        <v>9</v>
      </c>
      <c r="B12" s="27" t="s">
        <v>21</v>
      </c>
      <c r="C12" s="27" t="s">
        <v>59</v>
      </c>
      <c r="D12" s="27" t="s">
        <v>63</v>
      </c>
      <c r="E12" s="27" t="s">
        <v>57</v>
      </c>
      <c r="F12" s="27" t="s">
        <v>64</v>
      </c>
    </row>
    <row r="13" spans="1:6" s="20" customFormat="1" ht="30" customHeight="1">
      <c r="A13" s="27">
        <v>10</v>
      </c>
      <c r="B13" s="27" t="s">
        <v>25</v>
      </c>
      <c r="C13" s="27" t="s">
        <v>59</v>
      </c>
      <c r="D13" s="27" t="s">
        <v>65</v>
      </c>
      <c r="E13" s="27" t="s">
        <v>66</v>
      </c>
      <c r="F13" s="27" t="s">
        <v>67</v>
      </c>
    </row>
    <row r="14" spans="1:6" s="20" customFormat="1" ht="30" customHeight="1">
      <c r="A14" s="27">
        <v>11</v>
      </c>
      <c r="B14" s="27" t="s">
        <v>20</v>
      </c>
      <c r="C14" s="29" t="s">
        <v>68</v>
      </c>
      <c r="D14" s="27" t="s">
        <v>69</v>
      </c>
      <c r="E14" s="14" t="s">
        <v>70</v>
      </c>
      <c r="F14" s="28" t="s">
        <v>71</v>
      </c>
    </row>
    <row r="15" spans="1:6" s="20" customFormat="1" ht="30" customHeight="1">
      <c r="A15" s="27">
        <v>12</v>
      </c>
      <c r="B15" s="27" t="s">
        <v>19</v>
      </c>
      <c r="C15" s="29" t="s">
        <v>68</v>
      </c>
      <c r="D15" s="27" t="s">
        <v>72</v>
      </c>
      <c r="E15" s="27" t="s">
        <v>73</v>
      </c>
      <c r="F15" s="27" t="s">
        <v>74</v>
      </c>
    </row>
    <row r="16" spans="1:6" s="20" customFormat="1" ht="30" customHeight="1">
      <c r="A16" s="27">
        <v>13</v>
      </c>
      <c r="B16" s="27" t="s">
        <v>17</v>
      </c>
      <c r="C16" s="32" t="s">
        <v>75</v>
      </c>
      <c r="D16" s="27" t="s">
        <v>76</v>
      </c>
      <c r="E16" s="27" t="s">
        <v>77</v>
      </c>
      <c r="F16" s="27" t="s">
        <v>78</v>
      </c>
    </row>
  </sheetData>
  <sheetProtection/>
  <mergeCells count="2">
    <mergeCell ref="A1:B1"/>
    <mergeCell ref="B2:F2"/>
  </mergeCells>
  <printOptions/>
  <pageMargins left="0.75" right="0.75" top="0.39" bottom="0.47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X7" sqref="X7"/>
    </sheetView>
  </sheetViews>
  <sheetFormatPr defaultColWidth="9.00390625" defaultRowHeight="14.25"/>
  <cols>
    <col min="1" max="2" width="7.625" style="0" customWidth="1"/>
    <col min="3" max="3" width="6.25390625" style="0" customWidth="1"/>
    <col min="6" max="6" width="6.25390625" style="0" customWidth="1"/>
    <col min="8" max="17" width="5.375" style="0" customWidth="1"/>
    <col min="18" max="18" width="6.25390625" style="0" customWidth="1"/>
    <col min="19" max="19" width="5.75390625" style="0" customWidth="1"/>
    <col min="20" max="20" width="5.25390625" style="0" customWidth="1"/>
  </cols>
  <sheetData>
    <row r="1" spans="1:20" ht="20.25">
      <c r="A1" s="3" t="s">
        <v>79</v>
      </c>
      <c r="B1" s="4"/>
      <c r="C1" s="5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7">
      <c r="A2" s="7" t="s">
        <v>80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9" customHeight="1">
      <c r="A3" s="9" t="s">
        <v>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" customFormat="1" ht="51" customHeight="1">
      <c r="A4" s="10" t="s">
        <v>82</v>
      </c>
      <c r="B4" s="11" t="s">
        <v>83</v>
      </c>
      <c r="C4" s="11"/>
      <c r="D4" s="11" t="s">
        <v>84</v>
      </c>
      <c r="E4" s="11"/>
      <c r="F4" s="11"/>
      <c r="G4" s="11"/>
      <c r="H4" s="11" t="s">
        <v>85</v>
      </c>
      <c r="I4" s="11"/>
      <c r="J4" s="11" t="s">
        <v>86</v>
      </c>
      <c r="K4" s="11"/>
      <c r="L4" s="11" t="s">
        <v>87</v>
      </c>
      <c r="M4" s="11"/>
      <c r="N4" s="11" t="s">
        <v>4</v>
      </c>
      <c r="O4" s="11"/>
      <c r="P4" s="11" t="s">
        <v>5</v>
      </c>
      <c r="Q4" s="11"/>
      <c r="R4" s="11" t="s">
        <v>88</v>
      </c>
      <c r="S4" s="11"/>
      <c r="T4" s="17" t="s">
        <v>89</v>
      </c>
    </row>
    <row r="5" spans="1:20" s="1" customFormat="1" ht="39" customHeight="1">
      <c r="A5" s="12"/>
      <c r="B5" s="11" t="s">
        <v>90</v>
      </c>
      <c r="C5" s="11" t="s">
        <v>91</v>
      </c>
      <c r="D5" s="11" t="s">
        <v>92</v>
      </c>
      <c r="E5" s="11" t="s">
        <v>93</v>
      </c>
      <c r="F5" s="11" t="s">
        <v>94</v>
      </c>
      <c r="G5" s="11" t="s">
        <v>95</v>
      </c>
      <c r="H5" s="11" t="s">
        <v>96</v>
      </c>
      <c r="I5" s="11" t="s">
        <v>97</v>
      </c>
      <c r="J5" s="11" t="s">
        <v>96</v>
      </c>
      <c r="K5" s="11" t="s">
        <v>97</v>
      </c>
      <c r="L5" s="11" t="s">
        <v>96</v>
      </c>
      <c r="M5" s="11" t="s">
        <v>97</v>
      </c>
      <c r="N5" s="11" t="s">
        <v>96</v>
      </c>
      <c r="O5" s="11" t="s">
        <v>97</v>
      </c>
      <c r="P5" s="11" t="s">
        <v>96</v>
      </c>
      <c r="Q5" s="11" t="s">
        <v>97</v>
      </c>
      <c r="R5" s="11" t="s">
        <v>98</v>
      </c>
      <c r="S5" s="11" t="s">
        <v>99</v>
      </c>
      <c r="T5" s="18"/>
    </row>
    <row r="6" spans="1:20" s="2" customFormat="1" ht="57" customHeight="1">
      <c r="A6" s="13" t="s">
        <v>100</v>
      </c>
      <c r="B6" s="14" t="s">
        <v>46</v>
      </c>
      <c r="C6" s="14">
        <v>3500</v>
      </c>
      <c r="D6" s="14" t="s">
        <v>101</v>
      </c>
      <c r="E6" s="14" t="s">
        <v>102</v>
      </c>
      <c r="F6" s="14" t="s">
        <v>103</v>
      </c>
      <c r="G6" s="14" t="s">
        <v>104</v>
      </c>
      <c r="H6" s="15">
        <v>3</v>
      </c>
      <c r="I6" s="15">
        <v>3.7</v>
      </c>
      <c r="J6" s="15">
        <v>2</v>
      </c>
      <c r="K6" s="15">
        <v>1.5</v>
      </c>
      <c r="L6" s="15">
        <v>30</v>
      </c>
      <c r="M6" s="15">
        <v>20.4</v>
      </c>
      <c r="N6" s="15">
        <v>30</v>
      </c>
      <c r="O6" s="15">
        <f>26*0.6</f>
        <v>15.6</v>
      </c>
      <c r="P6" s="15">
        <f>L6*2</f>
        <v>60</v>
      </c>
      <c r="Q6" s="15">
        <f>M6*2</f>
        <v>40.8</v>
      </c>
      <c r="R6" s="15"/>
      <c r="S6" s="15"/>
      <c r="T6" s="13" t="s">
        <v>105</v>
      </c>
    </row>
    <row r="7" spans="1:20" ht="3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</sheetData>
  <sheetProtection/>
  <mergeCells count="12">
    <mergeCell ref="A2:T2"/>
    <mergeCell ref="A3:T3"/>
    <mergeCell ref="B4:C4"/>
    <mergeCell ref="D4:G4"/>
    <mergeCell ref="H4:I4"/>
    <mergeCell ref="J4:K4"/>
    <mergeCell ref="L4:M4"/>
    <mergeCell ref="N4:O4"/>
    <mergeCell ref="P4:Q4"/>
    <mergeCell ref="R4:S4"/>
    <mergeCell ref="A4:A5"/>
    <mergeCell ref="T4:T5"/>
  </mergeCells>
  <printOptions/>
  <pageMargins left="0.47" right="0.31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 鑫</cp:lastModifiedBy>
  <dcterms:created xsi:type="dcterms:W3CDTF">2016-02-22T06:55:29Z</dcterms:created>
  <dcterms:modified xsi:type="dcterms:W3CDTF">2018-10-09T02:44:16Z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