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45" firstSheet="4" activeTab="5"/>
  </bookViews>
  <sheets>
    <sheet name="4-1.2021年平罗县政府性基金预算收支情况表" sheetId="1" r:id="rId1"/>
    <sheet name="4-2.2021年政府性基金预算收入明细表" sheetId="2" r:id="rId2"/>
    <sheet name="4-3.2021年平罗县本级政府性基金收支表（功能科目）" sheetId="3" r:id="rId3"/>
    <sheet name="4-4.2021年自治区补助专项转移支付资金明细表（政府性基金" sheetId="4" r:id="rId4"/>
    <sheet name="4-6.政府专项债务限额和余额" sheetId="5" r:id="rId5"/>
    <sheet name="4-7.2021年平罗县本级政府性基金项目支出预算汇总表" sheetId="8" r:id="rId6"/>
  </sheets>
  <externalReferences>
    <externalReference r:id="rId7"/>
    <externalReference r:id="rId8"/>
  </externalReferences>
  <definedNames>
    <definedName name="_xlnm.Print_Titles" localSheetId="1">'4-2.2021年政府性基金预算收入明细表'!$1:$4</definedName>
    <definedName name="地区名称">[1]封面!$B$2:$B$6</definedName>
    <definedName name="_xlnm._FilterDatabase" localSheetId="2" hidden="1">'4-3.2021年平罗县本级政府性基金收支表（功能科目）'!$A$5:$W$21</definedName>
    <definedName name="地区名称" localSheetId="4">[2]封面!$B$2:$B$6</definedName>
    <definedName name="_xlnm._FilterDatabase" localSheetId="5" hidden="1">'4-7.2021年平罗县本级政府性基金项目支出预算汇总表'!$A$1:$H$27</definedName>
  </definedNames>
  <calcPr calcId="144525"/>
</workbook>
</file>

<file path=xl/comments1.xml><?xml version="1.0" encoding="utf-8"?>
<comments xmlns="http://schemas.openxmlformats.org/spreadsheetml/2006/main">
  <authors>
    <author>刘俊荣(150105-150105)</author>
  </authors>
  <commentList>
    <comment ref="C4" authorId="0">
      <text>
        <r>
          <rPr>
            <b/>
            <sz val="9"/>
            <rFont val="宋体"/>
            <charset val="134"/>
          </rPr>
          <t>刘俊荣(150105-150105):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<sst xmlns="http://schemas.openxmlformats.org/spreadsheetml/2006/main" count="171">
  <si>
    <t>2021年平罗县政府性基金预算收支情况表</t>
  </si>
  <si>
    <t>单位：万元</t>
  </si>
  <si>
    <t>收                          入</t>
  </si>
  <si>
    <t>支    出</t>
  </si>
  <si>
    <t>备注</t>
  </si>
  <si>
    <r>
      <rPr>
        <b/>
        <sz val="11"/>
        <rFont val="宋体"/>
        <charset val="134"/>
      </rPr>
      <t>项</t>
    </r>
    <r>
      <rPr>
        <b/>
        <sz val="11"/>
        <rFont val="Times New Roman"/>
        <charset val="134"/>
      </rPr>
      <t xml:space="preserve">          </t>
    </r>
    <r>
      <rPr>
        <b/>
        <sz val="11"/>
        <rFont val="宋体"/>
        <charset val="134"/>
      </rPr>
      <t>目</t>
    </r>
  </si>
  <si>
    <t>2020年完成数</t>
  </si>
  <si>
    <t>2021年预算数</t>
  </si>
  <si>
    <t>增幅%</t>
  </si>
  <si>
    <t>功能分类</t>
  </si>
  <si>
    <t>2020年预算数</t>
  </si>
  <si>
    <t>一、国有土地使用权出让金收入</t>
  </si>
  <si>
    <t>一、文化体育与传媒支出</t>
  </si>
  <si>
    <t>二、农业土地开发资金收入</t>
  </si>
  <si>
    <t>二、社会保障和就业支出</t>
  </si>
  <si>
    <t>三、污水处理费</t>
  </si>
  <si>
    <t>三、城乡社区支出</t>
  </si>
  <si>
    <t>1、国有土地使用权出让收入安排的支出</t>
  </si>
  <si>
    <t>2、农业土地开发资金收入安排的支出</t>
  </si>
  <si>
    <t>3、污水处理费安排支出</t>
  </si>
  <si>
    <t>四、其他支出</t>
  </si>
  <si>
    <t>五、债务付息支出</t>
  </si>
  <si>
    <t xml:space="preserve">  国有土地使用权出让金债务付息支出</t>
  </si>
  <si>
    <t>政府性基金预算收入小计</t>
  </si>
  <si>
    <t>政府性基金支出小计</t>
  </si>
  <si>
    <t>自治区补助收入</t>
  </si>
  <si>
    <t xml:space="preserve">   上级转移支付补助收入</t>
  </si>
  <si>
    <t>上年结转</t>
  </si>
  <si>
    <t>债券转贷收入</t>
  </si>
  <si>
    <t>本年政府性基金收入总计</t>
  </si>
  <si>
    <t>本年政府性基金支出总计</t>
  </si>
  <si>
    <t>注：表中 2020年县级收入数据反映年底实际完成数，2020年支出数据为年初预算数。</t>
  </si>
  <si>
    <t>2021年政府性基金预算收入明细表</t>
  </si>
  <si>
    <t>收入</t>
  </si>
  <si>
    <t>功能科目</t>
  </si>
  <si>
    <r>
      <rPr>
        <b/>
        <sz val="11"/>
        <rFont val="宋体"/>
        <charset val="134"/>
      </rPr>
      <t>项</t>
    </r>
    <r>
      <rPr>
        <b/>
        <sz val="12"/>
        <rFont val="宋体"/>
        <charset val="134"/>
      </rPr>
      <t>目</t>
    </r>
  </si>
  <si>
    <t>预算数</t>
  </si>
  <si>
    <t>一、农网还贷资金收入</t>
  </si>
  <si>
    <t>二、海南省高等级公路车辆通行附加费收入</t>
  </si>
  <si>
    <t>三、港口建设费收入</t>
  </si>
  <si>
    <t>四、国家电影事业发展专项资金收入</t>
  </si>
  <si>
    <t>五、国有土地收益基金收入</t>
  </si>
  <si>
    <t>六、农业土地开发资金收入</t>
  </si>
  <si>
    <t>七、国有土地使用权出让收入</t>
  </si>
  <si>
    <t xml:space="preserve">  土地出让价款收入</t>
  </si>
  <si>
    <t xml:space="preserve">  补缴的土地价款</t>
  </si>
  <si>
    <t xml:space="preserve">  划拨土地收入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</si>
  <si>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>缴纳新增建设用地土地有偿使用费</t>
    </r>
  </si>
  <si>
    <t xml:space="preserve">  其他土地出让收入</t>
  </si>
  <si>
    <t>八、大中型水库库区基金收入</t>
  </si>
  <si>
    <t>九、彩票公益金收入</t>
  </si>
  <si>
    <t xml:space="preserve">  福利彩票公益金收入</t>
  </si>
  <si>
    <t xml:space="preserve">  体育彩票公益金收入</t>
  </si>
  <si>
    <t>十、城市基础设施配套费收入</t>
  </si>
  <si>
    <t>十一、小型水库移民扶助基金收入</t>
  </si>
  <si>
    <t>十二、国家重大水利工程建设基金收入</t>
  </si>
  <si>
    <t>十三、车辆通行费</t>
  </si>
  <si>
    <t>十四、污水处理费收入</t>
  </si>
  <si>
    <t>十五、彩票发行机构和彩票销售机构的业务费用</t>
  </si>
  <si>
    <t xml:space="preserve">  福利彩票销售机构的业务费用</t>
  </si>
  <si>
    <t xml:space="preserve">  体育彩票销售机构的业务费用</t>
  </si>
  <si>
    <t xml:space="preserve">  彩票兑奖周转金</t>
  </si>
  <si>
    <t xml:space="preserve">  彩票发行销售风险基金</t>
  </si>
  <si>
    <t xml:space="preserve">  彩票市场调控资金收入</t>
  </si>
  <si>
    <t>十六、其他政府性基金收入</t>
  </si>
  <si>
    <t>十七、专项债券对应项目专项收入</t>
  </si>
  <si>
    <t>收入合计</t>
  </si>
  <si>
    <t>转移性收入</t>
  </si>
  <si>
    <t xml:space="preserve">  政府性基金转移收入</t>
  </si>
  <si>
    <t xml:space="preserve">    政府性基金补助收入</t>
  </si>
  <si>
    <t xml:space="preserve">    政府性基金上解收入</t>
  </si>
  <si>
    <t xml:space="preserve">  上年结余收入</t>
  </si>
  <si>
    <t xml:space="preserve">  调入资金</t>
  </si>
  <si>
    <t xml:space="preserve">    其中：地方政府性基金调入专项收入</t>
  </si>
  <si>
    <t xml:space="preserve">  地方政府专项债务收入</t>
  </si>
  <si>
    <t xml:space="preserve">  地方政府专项债务转贷收入</t>
  </si>
  <si>
    <t>收入总计</t>
  </si>
  <si>
    <t>2021年平罗县本级政府性基金收支表（功能科目）</t>
  </si>
  <si>
    <t>单位:万元</t>
  </si>
  <si>
    <t>科目编码</t>
  </si>
  <si>
    <t>科目名称</t>
  </si>
  <si>
    <t>合计</t>
  </si>
  <si>
    <t>本级已分配</t>
  </si>
  <si>
    <t>本级未分配</t>
  </si>
  <si>
    <t>本级财力安排</t>
  </si>
  <si>
    <t/>
  </si>
  <si>
    <t>212</t>
  </si>
  <si>
    <t>城乡社区支出</t>
  </si>
  <si>
    <t>　21208</t>
  </si>
  <si>
    <t>　国有土地使用权出让收入安排的支出</t>
  </si>
  <si>
    <t>　　2120801</t>
  </si>
  <si>
    <t>　　征地和拆迁补偿支出</t>
  </si>
  <si>
    <t>　　2120802</t>
  </si>
  <si>
    <t>　　土地开发支出</t>
  </si>
  <si>
    <t>　　2120803</t>
  </si>
  <si>
    <t>　　城市建设支出</t>
  </si>
  <si>
    <t>　　2120805</t>
  </si>
  <si>
    <t>　　补助被征地农民支出</t>
  </si>
  <si>
    <t>　　2120899</t>
  </si>
  <si>
    <t>　　其他国有土地使用权出让收入安排的支出</t>
  </si>
  <si>
    <t>　21211</t>
  </si>
  <si>
    <t>　农业土地开发资金安排的支出</t>
  </si>
  <si>
    <t>　　21211</t>
  </si>
  <si>
    <t>　　农业土地开发资金安排的支出</t>
  </si>
  <si>
    <t>　21214</t>
  </si>
  <si>
    <t>　污水处理费及对应专项债务收入安排的支出</t>
  </si>
  <si>
    <t>　　2121401</t>
  </si>
  <si>
    <t>　　污水处理设施建设和运营</t>
  </si>
  <si>
    <t>232</t>
  </si>
  <si>
    <t>债务付息支出</t>
  </si>
  <si>
    <t>　23204</t>
  </si>
  <si>
    <t>　地方政府专项债务付息支出</t>
  </si>
  <si>
    <t>　　2320411</t>
  </si>
  <si>
    <t>　　国有土地使用权出让金债务付息支出</t>
  </si>
  <si>
    <t>附件：8</t>
  </si>
  <si>
    <t>2021年自治区补助专项转移支付资金明细表（政府性基金）</t>
  </si>
  <si>
    <t xml:space="preserve">                                          单位：万元</t>
  </si>
  <si>
    <t>序号</t>
  </si>
  <si>
    <t>财政厅      处室</t>
  </si>
  <si>
    <t>指标文号</t>
  </si>
  <si>
    <t>支出功能       分类科目</t>
  </si>
  <si>
    <t>金额</t>
  </si>
  <si>
    <t>项目名称</t>
  </si>
  <si>
    <t>农业农村处</t>
  </si>
  <si>
    <t>宁财（农）指标﹝2020﹞601号</t>
  </si>
  <si>
    <t xml:space="preserve">关于提前下达2021年大中型水库移民后期扶持资金预算指标的通知 </t>
  </si>
  <si>
    <t>社保处</t>
  </si>
  <si>
    <t>宁财（社）指标﹝2020﹞706号</t>
  </si>
  <si>
    <t>关于提前下达2021年中央财政残疾人事业发展补助资金预算的通知</t>
  </si>
  <si>
    <t>综合处</t>
  </si>
  <si>
    <t>宁财（综）指标﹝2020﹞701号</t>
  </si>
  <si>
    <t xml:space="preserve">关于提前下达2021年自治区福彩公益金支持残疾人事业项目预算指标的通知 </t>
  </si>
  <si>
    <t>宁财（综）指标﹝2020﹞702号</t>
  </si>
  <si>
    <t xml:space="preserve">关于提前下达2021年自治区福彩彩票公益金支持社会福利事业项目预算指标的通知 </t>
  </si>
  <si>
    <t>宁财（综）指标﹝2020﹞700号</t>
  </si>
  <si>
    <t>关于提前下达2021年自治区体彩公益金支持体育事业项目预算指标的通知</t>
  </si>
  <si>
    <t>2020年平罗县政府专项债务限额和余额情况表</t>
  </si>
  <si>
    <r>
      <rPr>
        <b/>
        <sz val="10.5"/>
        <rFont val="宋体"/>
        <charset val="134"/>
      </rPr>
      <t>项目</t>
    </r>
    <r>
      <rPr>
        <b/>
        <sz val="10.5"/>
        <rFont val="Times New Roman"/>
        <charset val="0"/>
      </rPr>
      <t xml:space="preserve"> </t>
    </r>
  </si>
  <si>
    <t>专项债务</t>
  </si>
  <si>
    <r>
      <rPr>
        <sz val="10.5"/>
        <rFont val="宋体"/>
        <charset val="134"/>
      </rPr>
      <t>政府债务限额</t>
    </r>
    <r>
      <rPr>
        <sz val="10.5"/>
        <rFont val="Times New Roman"/>
        <charset val="0"/>
      </rPr>
      <t xml:space="preserve"> </t>
    </r>
  </si>
  <si>
    <t>政府债务余额</t>
  </si>
  <si>
    <t>2021年平罗县本级政府性基金项目支出预算汇总表</t>
  </si>
  <si>
    <t>编码</t>
  </si>
  <si>
    <t>单位名称</t>
  </si>
  <si>
    <t>项目名称及内容</t>
  </si>
  <si>
    <t>政府性基金预算</t>
  </si>
  <si>
    <t>小计</t>
  </si>
  <si>
    <t>029001</t>
  </si>
  <si>
    <t>平罗县住房和城乡建设局本级</t>
  </si>
  <si>
    <t>　污水处理相关支出</t>
  </si>
  <si>
    <t>031001</t>
  </si>
  <si>
    <t>平罗县工业和信息化局本级</t>
  </si>
  <si>
    <t>　平罗县加快工业产业集群创新发展奖励资金</t>
  </si>
  <si>
    <t>039001</t>
  </si>
  <si>
    <t>平罗县自然资源局本级</t>
  </si>
  <si>
    <t xml:space="preserve">　退还宁夏石嘴山市东方市政房地产开发有限公司土地出让金				</t>
  </si>
  <si>
    <t xml:space="preserve">　占补平衡项目新增耕地测量、举证、质量评定费用				</t>
  </si>
  <si>
    <t>　征地和拆迁补偿支出（贺兰山外围生态修复治理工程及崇岗镇道路绿化带项目土地征收）</t>
  </si>
  <si>
    <t>044006</t>
  </si>
  <si>
    <t>平罗县社会保险事业管理中心</t>
  </si>
  <si>
    <t>　被征地农民养老保险县配资金</t>
  </si>
  <si>
    <t>069001</t>
  </si>
  <si>
    <t>平罗县农村综合改革服务中心本级</t>
  </si>
  <si>
    <t>　平罗县闲置农房整治利用</t>
  </si>
  <si>
    <t>999005</t>
  </si>
  <si>
    <t>平罗县财政局代编</t>
  </si>
  <si>
    <t>　2021年地方政府专项债券还本付息资金</t>
  </si>
  <si>
    <t>　2021年农发行专项建设基金贷款项目还本付息</t>
  </si>
  <si>
    <t>　平罗县2015年棚户区改造项目（四期）国家开发银行贷款还本付息</t>
  </si>
  <si>
    <t>　招商引资企业补助</t>
  </si>
  <si>
    <t>　政府中长期支出责任隐性债务化解（行政、事业单位工程欠款）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</si>
</sst>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);[Red]\(0\)"/>
    <numFmt numFmtId="178" formatCode="0_ "/>
    <numFmt numFmtId="179" formatCode="0.0_ "/>
    <numFmt numFmtId="180" formatCode="0;_䰀"/>
  </numFmts>
  <fonts count="52">
    <font>
      <sz val="11"/>
      <color theme="1"/>
      <name val="宋体"/>
      <charset val="134"/>
      <scheme val="minor"/>
    </font>
    <font>
      <sz val="11"/>
      <color indexed="8"/>
      <name val="Calibri"/>
      <charset val="0"/>
    </font>
    <font>
      <sz val="10"/>
      <name val="Arial"/>
      <charset val="0"/>
    </font>
    <font>
      <b/>
      <sz val="16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b/>
      <sz val="20"/>
      <name val="方正仿宋_GBK"/>
      <charset val="134"/>
    </font>
    <font>
      <sz val="10.5"/>
      <name val="宋体"/>
      <charset val="134"/>
    </font>
    <font>
      <b/>
      <sz val="10.5"/>
      <name val="宋体"/>
      <charset val="134"/>
    </font>
    <font>
      <b/>
      <sz val="12"/>
      <name val="宋体"/>
      <charset val="134"/>
    </font>
    <font>
      <b/>
      <sz val="20"/>
      <color theme="1"/>
      <name val="黑体"/>
      <charset val="134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indexed="8"/>
      <name val="Calibri"/>
      <charset val="0"/>
    </font>
    <font>
      <sz val="10"/>
      <name val="Arial"/>
      <charset val="0"/>
    </font>
    <font>
      <b/>
      <sz val="16"/>
      <name val="黑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sz val="11"/>
      <name val="Times New Roman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9"/>
      <name val="Times New Roman"/>
      <charset val="134"/>
    </font>
    <font>
      <b/>
      <sz val="11"/>
      <name val="Times New Roman"/>
      <charset val="134"/>
    </font>
    <font>
      <sz val="12"/>
      <name val="Times New Roman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0.5"/>
      <name val="Times New Roman"/>
      <charset val="0"/>
    </font>
    <font>
      <sz val="10.5"/>
      <name val="Times New Roman"/>
      <charset val="0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7" fillId="8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9" borderId="20" applyNumberFormat="0" applyFont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6" fillId="6" borderId="22" applyNumberFormat="0" applyAlignment="0" applyProtection="0">
      <alignment vertical="center"/>
    </xf>
    <xf numFmtId="0" fontId="31" fillId="6" borderId="15" applyNumberFormat="0" applyAlignment="0" applyProtection="0">
      <alignment vertical="center"/>
    </xf>
    <xf numFmtId="0" fontId="33" fillId="7" borderId="16" applyNumberForma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</cellStyleXfs>
  <cellXfs count="122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wrapText="1"/>
    </xf>
    <xf numFmtId="176" fontId="1" fillId="0" borderId="0" xfId="0" applyNumberFormat="1" applyFont="1" applyFill="1" applyBorder="1" applyAlignment="1" applyProtection="1"/>
    <xf numFmtId="0" fontId="2" fillId="0" borderId="0" xfId="0" applyFont="1" applyFill="1" applyAlignment="1"/>
    <xf numFmtId="177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right" wrapText="1"/>
    </xf>
    <xf numFmtId="178" fontId="4" fillId="2" borderId="1" xfId="0" applyNumberFormat="1" applyFont="1" applyFill="1" applyBorder="1" applyAlignment="1" applyProtection="1">
      <alignment horizontal="right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76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 wrapText="1"/>
    </xf>
    <xf numFmtId="178" fontId="4" fillId="0" borderId="1" xfId="0" applyNumberFormat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78" fontId="5" fillId="0" borderId="1" xfId="0" applyNumberFormat="1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49" fontId="12" fillId="0" borderId="5" xfId="50" applyNumberFormat="1" applyFont="1" applyFill="1" applyBorder="1" applyAlignment="1">
      <alignment horizontal="center" vertical="center" wrapText="1"/>
    </xf>
    <xf numFmtId="177" fontId="12" fillId="0" borderId="5" xfId="50" applyNumberFormat="1" applyFont="1" applyFill="1" applyBorder="1" applyAlignment="1">
      <alignment horizontal="center" vertical="center" wrapText="1"/>
    </xf>
    <xf numFmtId="0" fontId="12" fillId="0" borderId="5" xfId="50" applyNumberFormat="1" applyFont="1" applyFill="1" applyBorder="1" applyAlignment="1">
      <alignment horizontal="center" vertical="center" wrapText="1"/>
    </xf>
    <xf numFmtId="2" fontId="12" fillId="0" borderId="5" xfId="50" applyNumberFormat="1" applyFont="1" applyFill="1" applyBorder="1" applyAlignment="1">
      <alignment horizontal="center" vertical="center" wrapText="1"/>
    </xf>
    <xf numFmtId="0" fontId="12" fillId="0" borderId="5" xfId="5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6" xfId="50" applyFont="1" applyFill="1" applyBorder="1" applyAlignment="1">
      <alignment horizontal="center" vertical="center" wrapText="1"/>
    </xf>
    <xf numFmtId="0" fontId="12" fillId="0" borderId="7" xfId="50" applyFont="1" applyFill="1" applyBorder="1" applyAlignment="1">
      <alignment horizontal="center" vertical="center" wrapText="1"/>
    </xf>
    <xf numFmtId="0" fontId="14" fillId="0" borderId="5" xfId="5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 wrapText="1"/>
    </xf>
    <xf numFmtId="0" fontId="16" fillId="0" borderId="0" xfId="0" applyFont="1" applyFill="1" applyBorder="1" applyAlignment="1" applyProtection="1"/>
    <xf numFmtId="178" fontId="16" fillId="0" borderId="0" xfId="0" applyNumberFormat="1" applyFont="1" applyFill="1" applyBorder="1" applyAlignment="1" applyProtection="1"/>
    <xf numFmtId="0" fontId="17" fillId="0" borderId="0" xfId="0" applyFont="1" applyFill="1" applyBorder="1" applyAlignment="1"/>
    <xf numFmtId="0" fontId="3" fillId="0" borderId="1" xfId="0" applyFont="1" applyFill="1" applyBorder="1" applyAlignment="1" applyProtection="1">
      <alignment horizontal="center" vertical="center"/>
    </xf>
    <xf numFmtId="178" fontId="3" fillId="0" borderId="1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right" vertical="center" wrapText="1"/>
    </xf>
    <xf numFmtId="178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178" fontId="4" fillId="0" borderId="9" xfId="0" applyNumberFormat="1" applyFont="1" applyFill="1" applyBorder="1" applyAlignment="1" applyProtection="1">
      <alignment horizontal="center" vertical="center" wrapText="1"/>
    </xf>
    <xf numFmtId="178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178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178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vertical="center"/>
    </xf>
    <xf numFmtId="178" fontId="4" fillId="0" borderId="1" xfId="0" applyNumberFormat="1" applyFont="1" applyFill="1" applyBorder="1" applyAlignment="1" applyProtection="1">
      <alignment vertical="center"/>
    </xf>
    <xf numFmtId="178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178" fontId="5" fillId="0" borderId="1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20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3" fontId="21" fillId="3" borderId="5" xfId="0" applyNumberFormat="1" applyFont="1" applyFill="1" applyBorder="1" applyAlignment="1" applyProtection="1">
      <alignment vertical="center"/>
    </xf>
    <xf numFmtId="0" fontId="21" fillId="3" borderId="5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0" fontId="20" fillId="4" borderId="5" xfId="0" applyFont="1" applyFill="1" applyBorder="1" applyAlignment="1">
      <alignment horizontal="distributed" vertical="center"/>
    </xf>
    <xf numFmtId="0" fontId="6" fillId="4" borderId="5" xfId="0" applyFont="1" applyFill="1" applyBorder="1" applyAlignment="1">
      <alignment vertical="center"/>
    </xf>
    <xf numFmtId="0" fontId="20" fillId="4" borderId="5" xfId="0" applyFont="1" applyFill="1" applyBorder="1" applyAlignment="1">
      <alignment vertical="center"/>
    </xf>
    <xf numFmtId="0" fontId="21" fillId="5" borderId="5" xfId="0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1" fontId="21" fillId="5" borderId="5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horizontal="center" vertical="center" wrapText="1"/>
    </xf>
    <xf numFmtId="0" fontId="21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178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179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4" fillId="0" borderId="5" xfId="0" applyNumberFormat="1" applyFont="1" applyFill="1" applyBorder="1" applyAlignment="1" applyProtection="1">
      <alignment horizontal="center" vertical="center" wrapText="1"/>
    </xf>
    <xf numFmtId="0" fontId="24" fillId="0" borderId="5" xfId="0" applyFont="1" applyFill="1" applyBorder="1" applyAlignment="1" applyProtection="1">
      <alignment horizontal="center" vertical="center"/>
      <protection locked="0"/>
    </xf>
    <xf numFmtId="0" fontId="2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6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6" xfId="0" applyNumberFormat="1" applyFont="1" applyFill="1" applyBorder="1" applyAlignment="1" applyProtection="1">
      <alignment horizontal="center" vertical="center" wrapText="1"/>
      <protection locked="0"/>
    </xf>
    <xf numFmtId="180" fontId="12" fillId="0" borderId="5" xfId="0" applyNumberFormat="1" applyFont="1" applyFill="1" applyBorder="1" applyAlignment="1" applyProtection="1">
      <alignment horizontal="center" vertical="center" wrapText="1"/>
    </xf>
    <xf numFmtId="0" fontId="26" fillId="0" borderId="5" xfId="0" applyNumberFormat="1" applyFont="1" applyFill="1" applyBorder="1" applyAlignment="1" applyProtection="1">
      <alignment horizontal="left" vertical="center"/>
    </xf>
    <xf numFmtId="0" fontId="26" fillId="0" borderId="5" xfId="0" applyNumberFormat="1" applyFont="1" applyFill="1" applyBorder="1" applyAlignment="1" applyProtection="1">
      <alignment horizontal="center" vertical="center"/>
    </xf>
    <xf numFmtId="178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5" xfId="0" applyNumberFormat="1" applyFont="1" applyFill="1" applyBorder="1" applyAlignment="1" applyProtection="1">
      <alignment vertical="center" wrapText="1"/>
      <protection locked="0"/>
    </xf>
    <xf numFmtId="0" fontId="27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2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5" xfId="0" applyNumberFormat="1" applyFont="1" applyFill="1" applyBorder="1" applyAlignment="1" applyProtection="1">
      <alignment horizontal="center" vertical="center" wrapText="1"/>
    </xf>
    <xf numFmtId="0" fontId="30" fillId="0" borderId="0" xfId="0" applyFont="1" applyFill="1" applyAlignment="1" applyProtection="1"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e鯪9Y_x000B_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2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179;&#32599;&#21439;2021&#24180;&#22320;&#26041;&#36130;&#25919;&#39044;&#31639;&#34920;&#65288;&#36130;&#25919;&#37096;&#25253;&#34920;&#65292;12.31&#25253;&#36865;&#65289;%20(1.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istrator\Desktop\&#24179;&#32599;&#21439;2020&#24180;&#22320;&#26041;&#36130;&#25919;&#39044;&#31639;&#34920;(&#24102;&#20844;&#24335;&#65292;&#22635;&#34920;1239&#65292;&#20110;12&#26376;26&#26085;&#21069;&#25253;&#36865;&#65289;12.28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（1）"/>
      <sheetName val="表二（2）"/>
      <sheetName val="表三"/>
      <sheetName val="表九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workbookViewId="0">
      <selection activeCell="A1" sqref="A1:I1"/>
    </sheetView>
  </sheetViews>
  <sheetFormatPr defaultColWidth="9" defaultRowHeight="13.5"/>
  <cols>
    <col min="1" max="1" width="28.4083333333333" customWidth="1"/>
    <col min="2" max="3" width="13.1333333333333" customWidth="1"/>
    <col min="4" max="4" width="7.66666666666667" customWidth="1"/>
    <col min="5" max="5" width="29.1333333333333" customWidth="1"/>
    <col min="6" max="7" width="13.1333333333333" customWidth="1"/>
    <col min="8" max="8" width="8.38333333333333" customWidth="1"/>
    <col min="9" max="9" width="6" customWidth="1"/>
  </cols>
  <sheetData>
    <row r="1" ht="25.5" spans="1:9">
      <c r="A1" s="94" t="s">
        <v>0</v>
      </c>
      <c r="B1" s="94"/>
      <c r="C1" s="94"/>
      <c r="D1" s="94"/>
      <c r="E1" s="94"/>
      <c r="F1" s="94"/>
      <c r="G1" s="94"/>
      <c r="H1" s="94"/>
      <c r="I1" s="94"/>
    </row>
    <row r="2" ht="15" spans="1:9">
      <c r="A2" s="95"/>
      <c r="B2" s="96"/>
      <c r="C2" s="96"/>
      <c r="D2" s="96"/>
      <c r="E2" s="96"/>
      <c r="F2" s="96"/>
      <c r="G2" s="97" t="s">
        <v>1</v>
      </c>
      <c r="H2" s="97"/>
      <c r="I2" s="97"/>
    </row>
    <row r="3" spans="1:9">
      <c r="A3" s="98" t="s">
        <v>2</v>
      </c>
      <c r="B3" s="98"/>
      <c r="C3" s="98"/>
      <c r="D3" s="98"/>
      <c r="E3" s="98" t="s">
        <v>3</v>
      </c>
      <c r="F3" s="98"/>
      <c r="G3" s="98"/>
      <c r="H3" s="98"/>
      <c r="I3" s="98" t="s">
        <v>4</v>
      </c>
    </row>
    <row r="4" ht="14.25" spans="1:9">
      <c r="A4" s="98" t="s">
        <v>5</v>
      </c>
      <c r="B4" s="98" t="s">
        <v>6</v>
      </c>
      <c r="C4" s="98" t="s">
        <v>7</v>
      </c>
      <c r="D4" s="98" t="s">
        <v>8</v>
      </c>
      <c r="E4" s="98" t="s">
        <v>9</v>
      </c>
      <c r="F4" s="98" t="s">
        <v>10</v>
      </c>
      <c r="G4" s="98" t="s">
        <v>7</v>
      </c>
      <c r="H4" s="98" t="s">
        <v>8</v>
      </c>
      <c r="I4" s="118"/>
    </row>
    <row r="5" spans="1:9">
      <c r="A5" s="99" t="s">
        <v>11</v>
      </c>
      <c r="B5" s="100">
        <v>6659</v>
      </c>
      <c r="C5" s="101">
        <v>19500</v>
      </c>
      <c r="D5" s="102">
        <f>C5/B5*100-100</f>
        <v>192.836762276618</v>
      </c>
      <c r="E5" s="103" t="s">
        <v>12</v>
      </c>
      <c r="F5" s="104">
        <v>330</v>
      </c>
      <c r="G5" s="104"/>
      <c r="H5" s="102">
        <f t="shared" ref="H5:H9" si="0">G5/F5*100-100</f>
        <v>-100</v>
      </c>
      <c r="I5" s="119"/>
    </row>
    <row r="6" spans="1:9">
      <c r="A6" s="99" t="s">
        <v>13</v>
      </c>
      <c r="B6" s="100">
        <v>336</v>
      </c>
      <c r="C6" s="101">
        <v>500</v>
      </c>
      <c r="D6" s="102">
        <f>C6/B6*100-100</f>
        <v>48.8095238095238</v>
      </c>
      <c r="E6" s="103" t="s">
        <v>14</v>
      </c>
      <c r="F6" s="104">
        <v>154</v>
      </c>
      <c r="G6" s="104">
        <v>454</v>
      </c>
      <c r="H6" s="102">
        <f t="shared" si="0"/>
        <v>194.805194805195</v>
      </c>
      <c r="I6" s="119"/>
    </row>
    <row r="7" spans="1:9">
      <c r="A7" s="99" t="s">
        <v>15</v>
      </c>
      <c r="B7" s="105"/>
      <c r="C7" s="106">
        <v>150</v>
      </c>
      <c r="D7" s="102"/>
      <c r="E7" s="103" t="s">
        <v>16</v>
      </c>
      <c r="F7" s="107">
        <v>12000</v>
      </c>
      <c r="G7" s="107">
        <v>6689</v>
      </c>
      <c r="H7" s="102">
        <f t="shared" si="0"/>
        <v>-44.2583333333333</v>
      </c>
      <c r="I7" s="119"/>
    </row>
    <row r="8" spans="1:9">
      <c r="A8" s="108"/>
      <c r="B8" s="105"/>
      <c r="C8" s="105"/>
      <c r="D8" s="102"/>
      <c r="E8" s="109" t="s">
        <v>17</v>
      </c>
      <c r="F8" s="110">
        <v>11500</v>
      </c>
      <c r="G8" s="101">
        <v>6339</v>
      </c>
      <c r="H8" s="102">
        <f t="shared" si="0"/>
        <v>-44.8782608695652</v>
      </c>
      <c r="I8" s="119"/>
    </row>
    <row r="9" spans="1:9">
      <c r="A9" s="108"/>
      <c r="B9" s="105"/>
      <c r="C9" s="105"/>
      <c r="D9" s="102"/>
      <c r="E9" s="109" t="s">
        <v>18</v>
      </c>
      <c r="F9" s="110">
        <v>500</v>
      </c>
      <c r="G9" s="101">
        <v>200</v>
      </c>
      <c r="H9" s="102">
        <f t="shared" si="0"/>
        <v>-60</v>
      </c>
      <c r="I9" s="119"/>
    </row>
    <row r="10" spans="1:9">
      <c r="A10" s="108"/>
      <c r="B10" s="105"/>
      <c r="C10" s="105"/>
      <c r="D10" s="102"/>
      <c r="E10" s="109" t="s">
        <v>19</v>
      </c>
      <c r="F10" s="110"/>
      <c r="G10" s="101">
        <v>150</v>
      </c>
      <c r="H10" s="102"/>
      <c r="I10" s="119"/>
    </row>
    <row r="11" spans="1:9">
      <c r="A11" s="108"/>
      <c r="B11" s="105"/>
      <c r="C11" s="105"/>
      <c r="D11" s="102"/>
      <c r="E11" s="103" t="s">
        <v>20</v>
      </c>
      <c r="F11" s="107">
        <v>3246</v>
      </c>
      <c r="G11" s="107">
        <v>702</v>
      </c>
      <c r="H11" s="102">
        <f t="shared" ref="H11:H14" si="1">G11/F11*100-100</f>
        <v>-78.373382624769</v>
      </c>
      <c r="I11" s="119"/>
    </row>
    <row r="12" spans="1:9">
      <c r="A12" s="108"/>
      <c r="B12" s="105"/>
      <c r="C12" s="105"/>
      <c r="D12" s="102"/>
      <c r="E12" s="103" t="s">
        <v>21</v>
      </c>
      <c r="F12" s="110">
        <v>3500</v>
      </c>
      <c r="G12" s="101">
        <v>13461</v>
      </c>
      <c r="H12" s="102">
        <f t="shared" si="1"/>
        <v>284.6</v>
      </c>
      <c r="I12" s="119"/>
    </row>
    <row r="13" spans="1:9">
      <c r="A13" s="108"/>
      <c r="B13" s="105"/>
      <c r="C13" s="105"/>
      <c r="D13" s="102"/>
      <c r="E13" s="109" t="s">
        <v>22</v>
      </c>
      <c r="F13" s="110">
        <v>3500</v>
      </c>
      <c r="G13" s="101">
        <v>13461</v>
      </c>
      <c r="H13" s="102">
        <f t="shared" si="1"/>
        <v>284.6</v>
      </c>
      <c r="I13" s="119"/>
    </row>
    <row r="14" spans="1:9">
      <c r="A14" s="98" t="s">
        <v>23</v>
      </c>
      <c r="B14" s="111">
        <f>SUM(B5:B7)</f>
        <v>6995</v>
      </c>
      <c r="C14" s="111">
        <f>SUM(C5:C7)</f>
        <v>20150</v>
      </c>
      <c r="D14" s="102">
        <f>C14/B14*100-100</f>
        <v>188.062902072909</v>
      </c>
      <c r="E14" s="98" t="s">
        <v>24</v>
      </c>
      <c r="F14" s="101">
        <f>SUM(F5+F7+F11+F12+F6)</f>
        <v>19230</v>
      </c>
      <c r="G14" s="101">
        <f>SUM(G5+G7+G11+G12+G6)</f>
        <v>21306</v>
      </c>
      <c r="H14" s="102">
        <f t="shared" si="1"/>
        <v>10.795631825273</v>
      </c>
      <c r="I14" s="120"/>
    </row>
    <row r="15" spans="1:9">
      <c r="A15" s="98" t="s">
        <v>25</v>
      </c>
      <c r="B15" s="105">
        <f>SUM(B16:B18)</f>
        <v>15364</v>
      </c>
      <c r="C15" s="105">
        <f>SUM(C16:C18)</f>
        <v>1156</v>
      </c>
      <c r="D15" s="102"/>
      <c r="E15" s="112"/>
      <c r="F15" s="113"/>
      <c r="G15" s="114"/>
      <c r="H15" s="102"/>
      <c r="I15" s="120"/>
    </row>
    <row r="16" spans="1:9">
      <c r="A16" s="115" t="s">
        <v>26</v>
      </c>
      <c r="B16" s="106">
        <v>15321</v>
      </c>
      <c r="C16" s="106">
        <v>1156</v>
      </c>
      <c r="D16" s="102"/>
      <c r="E16" s="102"/>
      <c r="F16" s="102"/>
      <c r="G16" s="114"/>
      <c r="H16" s="102"/>
      <c r="I16" s="119"/>
    </row>
    <row r="17" spans="1:9">
      <c r="A17" s="115" t="s">
        <v>27</v>
      </c>
      <c r="B17" s="106">
        <v>43</v>
      </c>
      <c r="C17" s="106"/>
      <c r="D17" s="102"/>
      <c r="E17" s="102"/>
      <c r="F17" s="102"/>
      <c r="G17" s="114"/>
      <c r="H17" s="102"/>
      <c r="I17" s="119"/>
    </row>
    <row r="18" spans="1:9">
      <c r="A18" s="115" t="s">
        <v>28</v>
      </c>
      <c r="B18" s="106"/>
      <c r="C18" s="106"/>
      <c r="D18" s="102"/>
      <c r="E18" s="102"/>
      <c r="F18" s="102"/>
      <c r="G18" s="114"/>
      <c r="H18" s="102"/>
      <c r="I18" s="119"/>
    </row>
    <row r="19" spans="1:9">
      <c r="A19" s="98" t="s">
        <v>29</v>
      </c>
      <c r="B19" s="111">
        <f>B14+B15</f>
        <v>22359</v>
      </c>
      <c r="C19" s="111">
        <f>SUM(C14:C15)</f>
        <v>21306</v>
      </c>
      <c r="D19" s="102">
        <v>63</v>
      </c>
      <c r="E19" s="98" t="s">
        <v>30</v>
      </c>
      <c r="F19" s="114">
        <f>SUM(F14)</f>
        <v>19230</v>
      </c>
      <c r="G19" s="114">
        <f>SUM(G14)</f>
        <v>21306</v>
      </c>
      <c r="H19" s="102">
        <f>G19/F19*100-100</f>
        <v>10.795631825273</v>
      </c>
      <c r="I19" s="119"/>
    </row>
    <row r="20" ht="15.75" spans="1:9">
      <c r="A20" s="116" t="s">
        <v>31</v>
      </c>
      <c r="B20" s="116"/>
      <c r="C20" s="116"/>
      <c r="D20" s="117"/>
      <c r="E20" s="117"/>
      <c r="F20" s="117"/>
      <c r="G20" s="117"/>
      <c r="H20" s="117"/>
      <c r="I20" s="121"/>
    </row>
  </sheetData>
  <mergeCells count="5">
    <mergeCell ref="A1:I1"/>
    <mergeCell ref="G2:I2"/>
    <mergeCell ref="A3:D3"/>
    <mergeCell ref="E3:G3"/>
    <mergeCell ref="I3:I4"/>
  </mergeCells>
  <pageMargins left="0.75" right="0.75" top="1" bottom="1" header="0.5" footer="0.5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C97"/>
  <sheetViews>
    <sheetView showGridLines="0" showZeros="0" zoomScale="90" zoomScaleNormal="90" workbookViewId="0">
      <pane ySplit="4" topLeftCell="A27" activePane="bottomLeft" state="frozen"/>
      <selection/>
      <selection pane="bottomLeft" activeCell="H40" sqref="H40"/>
    </sheetView>
  </sheetViews>
  <sheetFormatPr defaultColWidth="9" defaultRowHeight="14.25" outlineLevelCol="2"/>
  <cols>
    <col min="1" max="1" width="11.525" customWidth="1"/>
    <col min="2" max="2" width="40.5583333333333" style="76" customWidth="1"/>
    <col min="3" max="3" width="10.5583333333333" style="76" customWidth="1"/>
    <col min="4" max="16383" width="9" style="76"/>
  </cols>
  <sheetData>
    <row r="1" s="76" customFormat="1" ht="18" customHeight="1" spans="2:3">
      <c r="B1" s="77" t="s">
        <v>32</v>
      </c>
      <c r="C1" s="77"/>
    </row>
    <row r="2" s="76" customFormat="1" customHeight="1" spans="1:3">
      <c r="A2" s="78" t="s">
        <v>1</v>
      </c>
      <c r="B2" s="78"/>
      <c r="C2" s="78"/>
    </row>
    <row r="3" s="76" customFormat="1" ht="31.5" customHeight="1" spans="1:3">
      <c r="A3" s="79" t="s">
        <v>33</v>
      </c>
      <c r="B3" s="79"/>
      <c r="C3" s="80"/>
    </row>
    <row r="4" s="76" customFormat="1" ht="19.5" customHeight="1" spans="1:3">
      <c r="A4" s="81" t="s">
        <v>34</v>
      </c>
      <c r="B4" s="82" t="s">
        <v>35</v>
      </c>
      <c r="C4" s="82" t="s">
        <v>36</v>
      </c>
    </row>
    <row r="5" s="76" customFormat="1" ht="20.1" customHeight="1" spans="1:3">
      <c r="A5" s="83">
        <v>1030102</v>
      </c>
      <c r="B5" s="84" t="s">
        <v>37</v>
      </c>
      <c r="C5" s="85"/>
    </row>
    <row r="6" s="76" customFormat="1" ht="20.1" customHeight="1" spans="1:3">
      <c r="A6" s="83">
        <v>1030112</v>
      </c>
      <c r="B6" s="84" t="s">
        <v>38</v>
      </c>
      <c r="C6" s="85"/>
    </row>
    <row r="7" s="76" customFormat="1" ht="20.1" customHeight="1" spans="1:3">
      <c r="A7" s="83">
        <v>1030115</v>
      </c>
      <c r="B7" s="84" t="s">
        <v>39</v>
      </c>
      <c r="C7" s="85"/>
    </row>
    <row r="8" s="76" customFormat="1" ht="20.1" customHeight="1" spans="1:3">
      <c r="A8" s="83">
        <v>1030129</v>
      </c>
      <c r="B8" s="84" t="s">
        <v>40</v>
      </c>
      <c r="C8" s="85"/>
    </row>
    <row r="9" s="76" customFormat="1" ht="20.1" customHeight="1" spans="1:3">
      <c r="A9" s="83">
        <v>1030146</v>
      </c>
      <c r="B9" s="84" t="s">
        <v>41</v>
      </c>
      <c r="C9" s="85"/>
    </row>
    <row r="10" s="76" customFormat="1" ht="20.1" customHeight="1" spans="1:3">
      <c r="A10" s="83">
        <v>1030147</v>
      </c>
      <c r="B10" s="84" t="s">
        <v>42</v>
      </c>
      <c r="C10" s="85">
        <v>500</v>
      </c>
    </row>
    <row r="11" s="76" customFormat="1" ht="20.1" customHeight="1" spans="1:3">
      <c r="A11" s="83">
        <v>1030148</v>
      </c>
      <c r="B11" s="84" t="s">
        <v>43</v>
      </c>
      <c r="C11" s="85">
        <f>SUM(C12:C16)</f>
        <v>19500</v>
      </c>
    </row>
    <row r="12" s="76" customFormat="1" ht="20.1" customHeight="1" spans="1:3">
      <c r="A12" s="83">
        <v>103014801</v>
      </c>
      <c r="B12" s="86" t="s">
        <v>44</v>
      </c>
      <c r="C12" s="86">
        <v>19500</v>
      </c>
    </row>
    <row r="13" s="76" customFormat="1" ht="20.1" customHeight="1" spans="1:3">
      <c r="A13" s="83">
        <v>103014802</v>
      </c>
      <c r="B13" s="86" t="s">
        <v>45</v>
      </c>
      <c r="C13" s="86"/>
    </row>
    <row r="14" s="76" customFormat="1" ht="20.1" customHeight="1" spans="1:3">
      <c r="A14" s="83">
        <v>103014803</v>
      </c>
      <c r="B14" s="86" t="s">
        <v>46</v>
      </c>
      <c r="C14" s="86"/>
    </row>
    <row r="15" s="76" customFormat="1" ht="20.1" customHeight="1" spans="1:3">
      <c r="A15" s="83">
        <v>103014898</v>
      </c>
      <c r="B15" s="86" t="s">
        <v>47</v>
      </c>
      <c r="C15" s="86"/>
    </row>
    <row r="16" s="76" customFormat="1" ht="20.1" customHeight="1" spans="1:3">
      <c r="A16" s="83">
        <v>103014899</v>
      </c>
      <c r="B16" s="86" t="s">
        <v>48</v>
      </c>
      <c r="C16" s="86"/>
    </row>
    <row r="17" s="76" customFormat="1" ht="20.1" customHeight="1" spans="1:3">
      <c r="A17" s="83">
        <v>1030150</v>
      </c>
      <c r="B17" s="84" t="s">
        <v>49</v>
      </c>
      <c r="C17" s="85"/>
    </row>
    <row r="18" s="76" customFormat="1" ht="20.1" customHeight="1" spans="1:3">
      <c r="A18" s="83">
        <v>1030155</v>
      </c>
      <c r="B18" s="84" t="s">
        <v>50</v>
      </c>
      <c r="C18" s="85">
        <f>SUM(C19:C20)</f>
        <v>0</v>
      </c>
    </row>
    <row r="19" s="76" customFormat="1" ht="20.1" customHeight="1" spans="1:3">
      <c r="A19" s="83">
        <v>103015501</v>
      </c>
      <c r="B19" s="86" t="s">
        <v>51</v>
      </c>
      <c r="C19" s="86"/>
    </row>
    <row r="20" s="76" customFormat="1" ht="20.1" customHeight="1" spans="1:3">
      <c r="A20" s="83">
        <v>103015502</v>
      </c>
      <c r="B20" s="86" t="s">
        <v>52</v>
      </c>
      <c r="C20" s="86"/>
    </row>
    <row r="21" s="76" customFormat="1" ht="20.1" customHeight="1" spans="1:3">
      <c r="A21" s="83">
        <v>1030156</v>
      </c>
      <c r="B21" s="84" t="s">
        <v>53</v>
      </c>
      <c r="C21" s="85"/>
    </row>
    <row r="22" s="76" customFormat="1" ht="20.1" customHeight="1" spans="1:3">
      <c r="A22" s="83">
        <v>1030157</v>
      </c>
      <c r="B22" s="84" t="s">
        <v>54</v>
      </c>
      <c r="C22" s="85"/>
    </row>
    <row r="23" s="76" customFormat="1" ht="20.1" customHeight="1" spans="1:3">
      <c r="A23" s="83">
        <v>1030158</v>
      </c>
      <c r="B23" s="84" t="s">
        <v>55</v>
      </c>
      <c r="C23" s="85"/>
    </row>
    <row r="24" s="76" customFormat="1" ht="20.1" customHeight="1" spans="1:3">
      <c r="A24" s="83">
        <v>1030159</v>
      </c>
      <c r="B24" s="84" t="s">
        <v>56</v>
      </c>
      <c r="C24" s="85"/>
    </row>
    <row r="25" s="76" customFormat="1" ht="20.1" customHeight="1" spans="1:3">
      <c r="A25" s="83">
        <v>1030178</v>
      </c>
      <c r="B25" s="84" t="s">
        <v>57</v>
      </c>
      <c r="C25" s="85">
        <v>150</v>
      </c>
    </row>
    <row r="26" s="76" customFormat="1" ht="20.1" customHeight="1" spans="1:3">
      <c r="A26" s="83">
        <v>1030180</v>
      </c>
      <c r="B26" s="84" t="s">
        <v>58</v>
      </c>
      <c r="C26" s="85">
        <f>SUM(C27:C31)</f>
        <v>0</v>
      </c>
    </row>
    <row r="27" s="76" customFormat="1" ht="20.1" customHeight="1" spans="1:3">
      <c r="A27" s="83">
        <v>103018001</v>
      </c>
      <c r="B27" s="86" t="s">
        <v>59</v>
      </c>
      <c r="C27" s="86"/>
    </row>
    <row r="28" s="76" customFormat="1" ht="20.1" customHeight="1" spans="1:3">
      <c r="A28" s="83">
        <v>103018002</v>
      </c>
      <c r="B28" s="86" t="s">
        <v>60</v>
      </c>
      <c r="C28" s="86"/>
    </row>
    <row r="29" s="76" customFormat="1" ht="20.1" customHeight="1" spans="1:3">
      <c r="A29" s="83">
        <v>103018005</v>
      </c>
      <c r="B29" s="86" t="s">
        <v>61</v>
      </c>
      <c r="C29" s="86"/>
    </row>
    <row r="30" s="76" customFormat="1" ht="20.1" customHeight="1" spans="1:3">
      <c r="A30" s="83">
        <v>103018006</v>
      </c>
      <c r="B30" s="86" t="s">
        <v>62</v>
      </c>
      <c r="C30" s="86"/>
    </row>
    <row r="31" s="76" customFormat="1" ht="20.1" customHeight="1" spans="1:3">
      <c r="A31" s="83">
        <v>103018007</v>
      </c>
      <c r="B31" s="86" t="s">
        <v>63</v>
      </c>
      <c r="C31" s="86"/>
    </row>
    <row r="32" s="76" customFormat="1" ht="20.1" customHeight="1" spans="1:3">
      <c r="A32" s="83">
        <v>1030199</v>
      </c>
      <c r="B32" s="84" t="s">
        <v>64</v>
      </c>
      <c r="C32" s="85"/>
    </row>
    <row r="33" s="76" customFormat="1" ht="20.1" customHeight="1" spans="1:3">
      <c r="A33" s="83">
        <v>10310</v>
      </c>
      <c r="B33" s="85" t="s">
        <v>65</v>
      </c>
      <c r="C33" s="85"/>
    </row>
    <row r="34" s="76" customFormat="1" ht="20.1" customHeight="1" spans="1:3">
      <c r="A34" s="81"/>
      <c r="B34" s="87" t="s">
        <v>66</v>
      </c>
      <c r="C34" s="88">
        <f>C5+C6+C7+C8+C9+C10+C11+C17+C18+C21+C22+C23+C24+C25+C26+C32+C33</f>
        <v>20150</v>
      </c>
    </row>
    <row r="35" s="76" customFormat="1" ht="20.1" customHeight="1" spans="1:3">
      <c r="A35" s="81"/>
      <c r="B35" s="89" t="s">
        <v>67</v>
      </c>
      <c r="C35" s="88">
        <f>C36+C39+C40+C42+C43</f>
        <v>1156</v>
      </c>
    </row>
    <row r="36" s="76" customFormat="1" ht="20.1" customHeight="1" spans="1:3">
      <c r="A36" s="81"/>
      <c r="B36" s="90" t="s">
        <v>68</v>
      </c>
      <c r="C36" s="91">
        <f>C37+C38</f>
        <v>1156</v>
      </c>
    </row>
    <row r="37" s="76" customFormat="1" ht="20.1" customHeight="1" spans="1:3">
      <c r="A37" s="81"/>
      <c r="B37" s="86" t="s">
        <v>69</v>
      </c>
      <c r="C37" s="92">
        <v>1156</v>
      </c>
    </row>
    <row r="38" s="76" customFormat="1" ht="20.1" customHeight="1" spans="1:3">
      <c r="A38" s="81"/>
      <c r="B38" s="86" t="s">
        <v>70</v>
      </c>
      <c r="C38" s="92"/>
    </row>
    <row r="39" s="76" customFormat="1" ht="20.1" customHeight="1" spans="1:3">
      <c r="A39" s="81"/>
      <c r="B39" s="90" t="s">
        <v>71</v>
      </c>
      <c r="C39" s="91"/>
    </row>
    <row r="40" s="76" customFormat="1" ht="20.1" customHeight="1" spans="1:3">
      <c r="A40" s="81"/>
      <c r="B40" s="90" t="s">
        <v>72</v>
      </c>
      <c r="C40" s="91">
        <f>C41</f>
        <v>0</v>
      </c>
    </row>
    <row r="41" s="76" customFormat="1" ht="20.1" customHeight="1" spans="1:3">
      <c r="A41" s="81"/>
      <c r="B41" s="86" t="s">
        <v>73</v>
      </c>
      <c r="C41" s="92"/>
    </row>
    <row r="42" s="76" customFormat="1" ht="20.1" customHeight="1" spans="1:3">
      <c r="A42" s="81"/>
      <c r="B42" s="93" t="s">
        <v>74</v>
      </c>
      <c r="C42" s="91"/>
    </row>
    <row r="43" s="76" customFormat="1" ht="20.1" customHeight="1" spans="1:3">
      <c r="A43" s="81"/>
      <c r="B43" s="93" t="s">
        <v>75</v>
      </c>
      <c r="C43" s="91"/>
    </row>
    <row r="44" s="76" customFormat="1" ht="20.1" customHeight="1" spans="1:3">
      <c r="A44" s="81"/>
      <c r="B44" s="87" t="s">
        <v>76</v>
      </c>
      <c r="C44" s="88">
        <f>SUM(C34,C35)</f>
        <v>21306</v>
      </c>
    </row>
    <row r="45" s="76" customFormat="1" ht="20.1" customHeight="1"/>
    <row r="46" s="76" customFormat="1" ht="20.1" customHeight="1"/>
    <row r="47" s="76" customFormat="1" ht="20.1" customHeight="1"/>
    <row r="48" s="76" customFormat="1" ht="20.1" customHeight="1"/>
    <row r="49" s="76" customFormat="1" ht="20.1" customHeight="1"/>
    <row r="50" s="76" customFormat="1" ht="20.1" customHeight="1"/>
    <row r="51" s="76" customFormat="1" ht="20.1" customHeight="1"/>
    <row r="52" s="76" customFormat="1" ht="20.1" customHeight="1"/>
    <row r="53" s="76" customFormat="1" ht="20.1" customHeight="1"/>
    <row r="54" s="76" customFormat="1" ht="20.1" customHeight="1"/>
    <row r="55" s="76" customFormat="1" ht="20.1" customHeight="1"/>
    <row r="56" s="76" customFormat="1" ht="20.1" customHeight="1"/>
    <row r="57" s="76" customFormat="1" ht="20.1" customHeight="1"/>
    <row r="58" s="76" customFormat="1" ht="20.1" customHeight="1"/>
    <row r="59" s="76" customFormat="1" ht="20.1" customHeight="1"/>
    <row r="60" s="76" customFormat="1" ht="20.1" customHeight="1"/>
    <row r="61" s="76" customFormat="1" ht="20.1" customHeight="1"/>
    <row r="62" s="76" customFormat="1" ht="20.1" customHeight="1"/>
    <row r="63" s="76" customFormat="1" ht="20.1" customHeight="1"/>
    <row r="64" s="76" customFormat="1" ht="20.1" customHeight="1"/>
    <row r="65" s="76" customFormat="1" ht="20.1" customHeight="1"/>
    <row r="66" s="76" customFormat="1" ht="20.1" customHeight="1"/>
    <row r="67" s="76" customFormat="1" ht="20.1" customHeight="1"/>
    <row r="68" s="76" customFormat="1" ht="20.1" customHeight="1"/>
    <row r="69" s="76" customFormat="1" ht="20.1" customHeight="1"/>
    <row r="70" s="76" customFormat="1" ht="20.1" customHeight="1"/>
    <row r="71" s="76" customFormat="1" ht="20.1" customHeight="1"/>
    <row r="72" s="76" customFormat="1" ht="20.1" customHeight="1"/>
    <row r="73" s="76" customFormat="1" ht="20.1" customHeight="1"/>
    <row r="74" s="76" customFormat="1" ht="20.1" customHeight="1"/>
    <row r="75" s="76" customFormat="1" ht="20.1" customHeight="1"/>
    <row r="76" s="76" customFormat="1" ht="20.1" customHeight="1"/>
    <row r="77" s="76" customFormat="1" ht="20.1" customHeight="1"/>
    <row r="78" s="76" customFormat="1" ht="20.1" customHeight="1"/>
    <row r="79" s="76" customFormat="1" ht="20.1" customHeight="1"/>
    <row r="80" s="76" customFormat="1" ht="20.1" customHeight="1"/>
    <row r="81" s="76" customFormat="1" ht="20.1" customHeight="1"/>
    <row r="82" s="76" customFormat="1" ht="20.1" customHeight="1"/>
    <row r="83" s="76" customFormat="1" ht="20.1" customHeight="1"/>
    <row r="84" s="76" customFormat="1" ht="20.1" customHeight="1"/>
    <row r="85" s="76" customFormat="1" ht="20.1" customHeight="1"/>
    <row r="86" s="76" customFormat="1" ht="20.1" customHeight="1"/>
    <row r="87" s="76" customFormat="1" ht="20.1" customHeight="1"/>
    <row r="88" s="76" customFormat="1" ht="20.1" customHeight="1"/>
    <row r="89" s="76" customFormat="1" ht="20.1" customHeight="1"/>
    <row r="90" s="76" customFormat="1" ht="20.1" customHeight="1"/>
    <row r="91" s="76" customFormat="1" ht="20.1" customHeight="1"/>
    <row r="92" s="76" customFormat="1" ht="20.1" customHeight="1"/>
    <row r="93" s="76" customFormat="1" ht="20.1" customHeight="1"/>
    <row r="94" s="76" customFormat="1" ht="20.1" customHeight="1"/>
    <row r="95" s="76" customFormat="1" ht="20.1" customHeight="1"/>
    <row r="96" s="76" customFormat="1" ht="20.1" customHeight="1"/>
    <row r="97" s="76" customFormat="1" ht="20.1" customHeight="1"/>
  </sheetData>
  <mergeCells count="3">
    <mergeCell ref="B1:C1"/>
    <mergeCell ref="A2:C2"/>
    <mergeCell ref="A3:C3"/>
  </mergeCells>
  <printOptions horizontalCentered="1"/>
  <pageMargins left="0.46875" right="0.46875" top="0.588888888888889" bottom="0.46875" header="0.309027777777778" footer="0.309027777777778"/>
  <pageSetup paperSize="9" scale="8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topLeftCell="A7" workbookViewId="0">
      <selection activeCell="B26" sqref="B26"/>
    </sheetView>
  </sheetViews>
  <sheetFormatPr defaultColWidth="9.14166666666667" defaultRowHeight="12.75" customHeight="1" outlineLevelCol="4"/>
  <cols>
    <col min="1" max="1" width="18.85" style="56" customWidth="1"/>
    <col min="2" max="2" width="36.85" style="56" customWidth="1"/>
    <col min="3" max="3" width="13.6666666666667" style="57" customWidth="1"/>
    <col min="4" max="4" width="13.5583333333333" style="57" customWidth="1"/>
    <col min="5" max="5" width="14.4416666666667" style="57" customWidth="1"/>
    <col min="6" max="6" width="9.14166666666667" style="56" customWidth="1"/>
    <col min="7" max="16354" width="9.14166666666667" style="58"/>
  </cols>
  <sheetData>
    <row r="1" s="56" customFormat="1" ht="28.5" customHeight="1" spans="1:5">
      <c r="A1" s="59" t="s">
        <v>77</v>
      </c>
      <c r="B1" s="59"/>
      <c r="C1" s="60"/>
      <c r="D1" s="60"/>
      <c r="E1" s="60"/>
    </row>
    <row r="2" s="56" customFormat="1" ht="15" spans="1:5">
      <c r="A2" s="61" t="s">
        <v>78</v>
      </c>
      <c r="B2" s="61"/>
      <c r="C2" s="62"/>
      <c r="D2" s="62"/>
      <c r="E2" s="62"/>
    </row>
    <row r="3" s="56" customFormat="1" ht="21" customHeight="1" spans="1:5">
      <c r="A3" s="63" t="s">
        <v>79</v>
      </c>
      <c r="B3" s="63" t="s">
        <v>80</v>
      </c>
      <c r="C3" s="64" t="s">
        <v>81</v>
      </c>
      <c r="D3" s="65" t="s">
        <v>82</v>
      </c>
      <c r="E3" s="65" t="s">
        <v>83</v>
      </c>
    </row>
    <row r="4" s="56" customFormat="1" ht="21" customHeight="1" spans="1:5">
      <c r="A4" s="66"/>
      <c r="B4" s="66"/>
      <c r="C4" s="67"/>
      <c r="D4" s="65" t="s">
        <v>84</v>
      </c>
      <c r="E4" s="65" t="s">
        <v>84</v>
      </c>
    </row>
    <row r="5" s="56" customFormat="1" ht="21" customHeight="1" spans="1:5">
      <c r="A5" s="66"/>
      <c r="B5" s="66"/>
      <c r="C5" s="67"/>
      <c r="D5" s="65"/>
      <c r="E5" s="65"/>
    </row>
    <row r="6" s="56" customFormat="1" ht="21" customHeight="1" spans="1:5">
      <c r="A6" s="68"/>
      <c r="B6" s="68"/>
      <c r="C6" s="69"/>
      <c r="D6" s="65"/>
      <c r="E6" s="65"/>
    </row>
    <row r="7" s="56" customFormat="1" ht="15" spans="1:5">
      <c r="A7" s="70" t="s">
        <v>85</v>
      </c>
      <c r="B7" s="70" t="s">
        <v>81</v>
      </c>
      <c r="C7" s="71">
        <f t="shared" ref="C7:C21" si="0">D7+E7</f>
        <v>20150</v>
      </c>
      <c r="D7" s="72">
        <v>3870</v>
      </c>
      <c r="E7" s="72">
        <v>16280</v>
      </c>
    </row>
    <row r="8" s="56" customFormat="1" ht="15" spans="1:5">
      <c r="A8" s="73" t="s">
        <v>86</v>
      </c>
      <c r="B8" s="73" t="s">
        <v>87</v>
      </c>
      <c r="C8" s="71">
        <f t="shared" si="0"/>
        <v>6689</v>
      </c>
      <c r="D8" s="72">
        <v>3870</v>
      </c>
      <c r="E8" s="72">
        <v>2819</v>
      </c>
    </row>
    <row r="9" s="56" customFormat="1" ht="15" spans="1:5">
      <c r="A9" s="73" t="s">
        <v>88</v>
      </c>
      <c r="B9" s="73" t="s">
        <v>89</v>
      </c>
      <c r="C9" s="71">
        <f t="shared" si="0"/>
        <v>6339</v>
      </c>
      <c r="D9" s="72">
        <v>3520</v>
      </c>
      <c r="E9" s="72">
        <v>2819</v>
      </c>
    </row>
    <row r="10" s="56" customFormat="1" ht="15" spans="1:5">
      <c r="A10" s="74" t="s">
        <v>90</v>
      </c>
      <c r="B10" s="74" t="s">
        <v>91</v>
      </c>
      <c r="C10" s="71">
        <f t="shared" si="0"/>
        <v>2520</v>
      </c>
      <c r="D10" s="75">
        <v>2520</v>
      </c>
      <c r="E10" s="75"/>
    </row>
    <row r="11" s="56" customFormat="1" ht="15" spans="1:5">
      <c r="A11" s="74" t="s">
        <v>92</v>
      </c>
      <c r="B11" s="74" t="s">
        <v>93</v>
      </c>
      <c r="C11" s="71">
        <f t="shared" si="0"/>
        <v>500</v>
      </c>
      <c r="D11" s="75"/>
      <c r="E11" s="75">
        <v>500</v>
      </c>
    </row>
    <row r="12" s="56" customFormat="1" ht="15" spans="1:5">
      <c r="A12" s="74" t="s">
        <v>94</v>
      </c>
      <c r="B12" s="74" t="s">
        <v>95</v>
      </c>
      <c r="C12" s="71">
        <f t="shared" si="0"/>
        <v>500</v>
      </c>
      <c r="D12" s="75">
        <v>500</v>
      </c>
      <c r="E12" s="75"/>
    </row>
    <row r="13" s="56" customFormat="1" ht="15" spans="1:5">
      <c r="A13" s="74" t="s">
        <v>96</v>
      </c>
      <c r="B13" s="74" t="s">
        <v>97</v>
      </c>
      <c r="C13" s="71">
        <f t="shared" si="0"/>
        <v>500</v>
      </c>
      <c r="D13" s="75">
        <v>500</v>
      </c>
      <c r="E13" s="75"/>
    </row>
    <row r="14" s="56" customFormat="1" ht="15" spans="1:5">
      <c r="A14" s="74" t="s">
        <v>98</v>
      </c>
      <c r="B14" s="74" t="s">
        <v>99</v>
      </c>
      <c r="C14" s="71">
        <f t="shared" si="0"/>
        <v>2319</v>
      </c>
      <c r="D14" s="75"/>
      <c r="E14" s="75">
        <v>2319</v>
      </c>
    </row>
    <row r="15" s="56" customFormat="1" ht="15" spans="1:5">
      <c r="A15" s="73" t="s">
        <v>100</v>
      </c>
      <c r="B15" s="73" t="s">
        <v>101</v>
      </c>
      <c r="C15" s="71">
        <f t="shared" si="0"/>
        <v>200</v>
      </c>
      <c r="D15" s="72">
        <v>200</v>
      </c>
      <c r="E15" s="72"/>
    </row>
    <row r="16" s="56" customFormat="1" ht="15" spans="1:5">
      <c r="A16" s="74" t="s">
        <v>102</v>
      </c>
      <c r="B16" s="74" t="s">
        <v>103</v>
      </c>
      <c r="C16" s="71">
        <f t="shared" si="0"/>
        <v>200</v>
      </c>
      <c r="D16" s="75">
        <v>200</v>
      </c>
      <c r="E16" s="75"/>
    </row>
    <row r="17" s="56" customFormat="1" ht="15" spans="1:5">
      <c r="A17" s="73" t="s">
        <v>104</v>
      </c>
      <c r="B17" s="73" t="s">
        <v>105</v>
      </c>
      <c r="C17" s="71">
        <f t="shared" si="0"/>
        <v>150</v>
      </c>
      <c r="D17" s="72">
        <v>150</v>
      </c>
      <c r="E17" s="72"/>
    </row>
    <row r="18" s="56" customFormat="1" ht="15" spans="1:5">
      <c r="A18" s="74" t="s">
        <v>106</v>
      </c>
      <c r="B18" s="74" t="s">
        <v>107</v>
      </c>
      <c r="C18" s="71">
        <f t="shared" si="0"/>
        <v>150</v>
      </c>
      <c r="D18" s="75">
        <v>150</v>
      </c>
      <c r="E18" s="75"/>
    </row>
    <row r="19" s="56" customFormat="1" ht="15" spans="1:5">
      <c r="A19" s="73" t="s">
        <v>108</v>
      </c>
      <c r="B19" s="73" t="s">
        <v>109</v>
      </c>
      <c r="C19" s="71">
        <f t="shared" si="0"/>
        <v>13461</v>
      </c>
      <c r="D19" s="72"/>
      <c r="E19" s="72">
        <v>13461</v>
      </c>
    </row>
    <row r="20" s="56" customFormat="1" ht="15" spans="1:5">
      <c r="A20" s="73" t="s">
        <v>110</v>
      </c>
      <c r="B20" s="73" t="s">
        <v>111</v>
      </c>
      <c r="C20" s="71">
        <f t="shared" si="0"/>
        <v>13461</v>
      </c>
      <c r="D20" s="72"/>
      <c r="E20" s="72">
        <v>13461</v>
      </c>
    </row>
    <row r="21" s="56" customFormat="1" ht="15" spans="1:5">
      <c r="A21" s="74" t="s">
        <v>112</v>
      </c>
      <c r="B21" s="74" t="s">
        <v>113</v>
      </c>
      <c r="C21" s="71">
        <f t="shared" si="0"/>
        <v>13461</v>
      </c>
      <c r="D21" s="75"/>
      <c r="E21" s="75">
        <v>13461</v>
      </c>
    </row>
  </sheetData>
  <sheetProtection formatCells="0" formatColumns="0" formatRows="0" insertRows="0" insertColumns="0" insertHyperlinks="0" deleteColumns="0" deleteRows="0" sort="0" autoFilter="0" pivotTables="0"/>
  <mergeCells count="7">
    <mergeCell ref="A1:E1"/>
    <mergeCell ref="A2:E2"/>
    <mergeCell ref="A3:A6"/>
    <mergeCell ref="B3:B6"/>
    <mergeCell ref="C3:C6"/>
    <mergeCell ref="D4:D6"/>
    <mergeCell ref="E4:E6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F19" sqref="F19"/>
    </sheetView>
  </sheetViews>
  <sheetFormatPr defaultColWidth="9" defaultRowHeight="13.5" outlineLevelCol="6"/>
  <cols>
    <col min="1" max="1" width="6.75" style="34" customWidth="1"/>
    <col min="2" max="2" width="10" style="34" customWidth="1"/>
    <col min="3" max="3" width="27.025" style="34" customWidth="1"/>
    <col min="4" max="4" width="13.25" style="34" customWidth="1"/>
    <col min="5" max="5" width="13.2" style="34" customWidth="1"/>
    <col min="6" max="6" width="58" style="35" customWidth="1"/>
    <col min="7" max="7" width="9.5" style="34" customWidth="1"/>
    <col min="8" max="16384" width="9" style="34"/>
  </cols>
  <sheetData>
    <row r="1" ht="22" customHeight="1" spans="1:7">
      <c r="A1" s="36" t="s">
        <v>114</v>
      </c>
      <c r="B1" s="36"/>
      <c r="C1" s="37"/>
      <c r="D1" s="37"/>
      <c r="E1" s="37"/>
      <c r="F1" s="38"/>
      <c r="G1" s="37"/>
    </row>
    <row r="2" ht="28" customHeight="1" spans="1:7">
      <c r="A2" s="39" t="s">
        <v>115</v>
      </c>
      <c r="B2" s="39"/>
      <c r="C2" s="39"/>
      <c r="D2" s="39"/>
      <c r="E2" s="39"/>
      <c r="F2" s="40"/>
      <c r="G2" s="39"/>
    </row>
    <row r="3" ht="24" customHeight="1" spans="1:7">
      <c r="A3" s="37"/>
      <c r="B3" s="37"/>
      <c r="C3" s="37"/>
      <c r="D3" s="37"/>
      <c r="E3" s="37"/>
      <c r="F3" s="38" t="s">
        <v>116</v>
      </c>
      <c r="G3" s="37"/>
    </row>
    <row r="4" ht="30" customHeight="1" spans="1:7">
      <c r="A4" s="41" t="s">
        <v>117</v>
      </c>
      <c r="B4" s="41" t="s">
        <v>118</v>
      </c>
      <c r="C4" s="42" t="s">
        <v>119</v>
      </c>
      <c r="D4" s="43" t="s">
        <v>120</v>
      </c>
      <c r="E4" s="44" t="s">
        <v>121</v>
      </c>
      <c r="F4" s="45" t="s">
        <v>122</v>
      </c>
      <c r="G4" s="46" t="s">
        <v>4</v>
      </c>
    </row>
    <row r="5" ht="30" customHeight="1" spans="1:7">
      <c r="A5" s="47"/>
      <c r="B5" s="48" t="s">
        <v>81</v>
      </c>
      <c r="C5" s="49"/>
      <c r="D5" s="43"/>
      <c r="E5" s="44">
        <f>SUM(E6:E11)</f>
        <v>1156.38</v>
      </c>
      <c r="F5" s="50"/>
      <c r="G5" s="51"/>
    </row>
    <row r="6" ht="31" customHeight="1" spans="1:7">
      <c r="A6" s="52">
        <v>1</v>
      </c>
      <c r="B6" s="53" t="s">
        <v>123</v>
      </c>
      <c r="C6" s="53" t="s">
        <v>124</v>
      </c>
      <c r="D6" s="54">
        <v>2082201</v>
      </c>
      <c r="E6" s="53">
        <v>154.08</v>
      </c>
      <c r="F6" s="54" t="s">
        <v>125</v>
      </c>
      <c r="G6" s="53"/>
    </row>
    <row r="7" ht="31" customHeight="1" spans="1:7">
      <c r="A7" s="52">
        <v>2</v>
      </c>
      <c r="B7" s="53" t="s">
        <v>123</v>
      </c>
      <c r="C7" s="53" t="s">
        <v>124</v>
      </c>
      <c r="D7" s="54">
        <v>2082202</v>
      </c>
      <c r="E7" s="53">
        <v>300</v>
      </c>
      <c r="F7" s="54" t="s">
        <v>125</v>
      </c>
      <c r="G7" s="53"/>
    </row>
    <row r="8" ht="31" customHeight="1" spans="1:7">
      <c r="A8" s="52">
        <v>3</v>
      </c>
      <c r="B8" s="53" t="s">
        <v>126</v>
      </c>
      <c r="C8" s="53" t="s">
        <v>127</v>
      </c>
      <c r="D8" s="54">
        <v>2296006</v>
      </c>
      <c r="E8" s="53">
        <v>25.3</v>
      </c>
      <c r="F8" s="55" t="s">
        <v>128</v>
      </c>
      <c r="G8" s="53"/>
    </row>
    <row r="9" ht="31" customHeight="1" spans="1:7">
      <c r="A9" s="52">
        <v>4</v>
      </c>
      <c r="B9" s="53" t="s">
        <v>129</v>
      </c>
      <c r="C9" s="53" t="s">
        <v>130</v>
      </c>
      <c r="D9" s="54">
        <v>2296006</v>
      </c>
      <c r="E9" s="53">
        <v>30.5</v>
      </c>
      <c r="F9" s="55" t="s">
        <v>131</v>
      </c>
      <c r="G9" s="53"/>
    </row>
    <row r="10" ht="31" customHeight="1" spans="1:7">
      <c r="A10" s="52">
        <v>5</v>
      </c>
      <c r="B10" s="53" t="s">
        <v>129</v>
      </c>
      <c r="C10" s="53" t="s">
        <v>132</v>
      </c>
      <c r="D10" s="54">
        <v>2296002</v>
      </c>
      <c r="E10" s="53">
        <v>346</v>
      </c>
      <c r="F10" s="55" t="s">
        <v>133</v>
      </c>
      <c r="G10" s="53"/>
    </row>
    <row r="11" ht="31" customHeight="1" spans="1:7">
      <c r="A11" s="52">
        <v>6</v>
      </c>
      <c r="B11" s="53" t="s">
        <v>129</v>
      </c>
      <c r="C11" s="53" t="s">
        <v>134</v>
      </c>
      <c r="D11" s="54">
        <v>2296003</v>
      </c>
      <c r="E11" s="53">
        <v>300.5</v>
      </c>
      <c r="F11" s="55" t="s">
        <v>135</v>
      </c>
      <c r="G11" s="53"/>
    </row>
  </sheetData>
  <mergeCells count="3">
    <mergeCell ref="A2:G2"/>
    <mergeCell ref="F3:G3"/>
    <mergeCell ref="B5:C5"/>
  </mergeCells>
  <printOptions horizontalCentered="1"/>
  <pageMargins left="0.472222222222222" right="0.314583333333333" top="0.751388888888889" bottom="0.751388888888889" header="0.298611111111111" footer="0.472222222222222"/>
  <pageSetup paperSize="9" orientation="landscape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10"/>
  <sheetViews>
    <sheetView workbookViewId="0">
      <selection activeCell="D7" sqref="D7"/>
    </sheetView>
  </sheetViews>
  <sheetFormatPr defaultColWidth="10" defaultRowHeight="14.25" outlineLevelCol="1"/>
  <cols>
    <col min="1" max="1" width="28.3333333333333" style="24" customWidth="1"/>
    <col min="2" max="2" width="65.775" style="24" customWidth="1"/>
    <col min="3" max="254" width="10" style="24"/>
    <col min="255" max="16382" width="10" style="25"/>
  </cols>
  <sheetData>
    <row r="2" s="24" customFormat="1" ht="46.5" customHeight="1" spans="1:2">
      <c r="A2" s="26" t="s">
        <v>136</v>
      </c>
      <c r="B2" s="26"/>
    </row>
    <row r="3" s="24" customFormat="1" ht="22.5" customHeight="1" spans="1:2">
      <c r="A3" s="27"/>
      <c r="B3" s="28" t="s">
        <v>1</v>
      </c>
    </row>
    <row r="4" s="24" customFormat="1" ht="36.75" customHeight="1" spans="1:2">
      <c r="A4" s="29" t="s">
        <v>137</v>
      </c>
      <c r="B4" s="30" t="s">
        <v>138</v>
      </c>
    </row>
    <row r="5" s="24" customFormat="1" ht="36.75" customHeight="1" spans="1:2">
      <c r="A5" s="31" t="s">
        <v>139</v>
      </c>
      <c r="B5" s="32">
        <v>80514</v>
      </c>
    </row>
    <row r="6" s="24" customFormat="1" ht="36.75" customHeight="1" spans="1:2">
      <c r="A6" s="31" t="s">
        <v>140</v>
      </c>
      <c r="B6" s="32">
        <v>80464</v>
      </c>
    </row>
    <row r="7" s="24" customFormat="1" ht="36.75" customHeight="1" spans="1:2">
      <c r="A7" s="33"/>
      <c r="B7" s="33"/>
    </row>
    <row r="8" s="24" customFormat="1" ht="36.75" customHeight="1" spans="1:2">
      <c r="A8" s="33"/>
      <c r="B8" s="33"/>
    </row>
    <row r="9" s="24" customFormat="1" ht="36.75" customHeight="1" spans="1:2">
      <c r="A9" s="33"/>
      <c r="B9" s="33"/>
    </row>
    <row r="10" s="24" customFormat="1" ht="36.75" customHeight="1" spans="1:2">
      <c r="A10" s="33"/>
      <c r="B10" s="33"/>
    </row>
  </sheetData>
  <mergeCells count="1">
    <mergeCell ref="A2:B2"/>
  </mergeCells>
  <pageMargins left="0.75" right="0.75" top="1" bottom="1" header="0.51" footer="0.5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workbookViewId="0">
      <selection activeCell="J19" sqref="J19"/>
    </sheetView>
  </sheetViews>
  <sheetFormatPr defaultColWidth="7.775" defaultRowHeight="12.75" customHeight="1" outlineLevelCol="7"/>
  <cols>
    <col min="1" max="1" width="8.00833333333333" style="1" customWidth="1"/>
    <col min="2" max="2" width="30.725" style="1" customWidth="1"/>
    <col min="3" max="3" width="45.2083333333333" style="2" customWidth="1"/>
    <col min="4" max="4" width="10.6" style="3" customWidth="1"/>
    <col min="5" max="6" width="8.00833333333333" style="3" customWidth="1"/>
    <col min="7" max="7" width="10.2083333333333" style="3" customWidth="1"/>
    <col min="8" max="8" width="11.375" style="3" customWidth="1"/>
    <col min="9" max="9" width="8.00833333333333" style="1" customWidth="1"/>
    <col min="10" max="16384" width="7.775" style="4"/>
  </cols>
  <sheetData>
    <row r="1" s="1" customFormat="1" ht="20.25" customHeight="1" spans="1:8">
      <c r="A1" s="5" t="s">
        <v>141</v>
      </c>
      <c r="B1" s="5"/>
      <c r="C1" s="5"/>
      <c r="D1" s="6"/>
      <c r="E1" s="6"/>
      <c r="F1" s="6"/>
      <c r="G1" s="6"/>
      <c r="H1" s="6"/>
    </row>
    <row r="2" s="1" customFormat="1" ht="15" spans="1:8">
      <c r="A2" s="7" t="s">
        <v>1</v>
      </c>
      <c r="B2" s="7"/>
      <c r="C2" s="7"/>
      <c r="D2" s="8"/>
      <c r="E2" s="8"/>
      <c r="F2" s="8"/>
      <c r="G2" s="8"/>
      <c r="H2" s="8"/>
    </row>
    <row r="3" s="1" customFormat="1" ht="20.25" customHeight="1" spans="1:8">
      <c r="A3" s="9" t="s">
        <v>142</v>
      </c>
      <c r="B3" s="10" t="s">
        <v>143</v>
      </c>
      <c r="C3" s="11" t="s">
        <v>144</v>
      </c>
      <c r="D3" s="12" t="s">
        <v>145</v>
      </c>
      <c r="E3" s="12"/>
      <c r="F3" s="12"/>
      <c r="G3" s="12"/>
      <c r="H3" s="12"/>
    </row>
    <row r="4" s="1" customFormat="1" ht="15" spans="1:8">
      <c r="A4" s="9"/>
      <c r="B4" s="10"/>
      <c r="C4" s="11"/>
      <c r="D4" s="12" t="s">
        <v>81</v>
      </c>
      <c r="E4" s="12" t="s">
        <v>82</v>
      </c>
      <c r="F4" s="12"/>
      <c r="G4" s="12" t="s">
        <v>83</v>
      </c>
      <c r="H4" s="12"/>
    </row>
    <row r="5" s="1" customFormat="1" ht="15" spans="1:8">
      <c r="A5" s="9"/>
      <c r="B5" s="10"/>
      <c r="C5" s="11"/>
      <c r="D5" s="12"/>
      <c r="E5" s="12"/>
      <c r="F5" s="12"/>
      <c r="G5" s="12"/>
      <c r="H5" s="12"/>
    </row>
    <row r="6" s="1" customFormat="1" ht="20.25" customHeight="1" spans="1:8">
      <c r="A6" s="9"/>
      <c r="B6" s="10"/>
      <c r="C6" s="11"/>
      <c r="D6" s="12"/>
      <c r="E6" s="12" t="s">
        <v>146</v>
      </c>
      <c r="F6" s="12" t="s">
        <v>84</v>
      </c>
      <c r="G6" s="12" t="s">
        <v>146</v>
      </c>
      <c r="H6" s="12" t="s">
        <v>84</v>
      </c>
    </row>
    <row r="7" s="1" customFormat="1" ht="20.25" customHeight="1" spans="1:8">
      <c r="A7" s="9"/>
      <c r="B7" s="10"/>
      <c r="C7" s="11"/>
      <c r="D7" s="12"/>
      <c r="E7" s="12"/>
      <c r="F7" s="12"/>
      <c r="G7" s="12"/>
      <c r="H7" s="12"/>
    </row>
    <row r="8" s="1" customFormat="1" ht="21" customHeight="1" spans="1:8">
      <c r="A8" s="9"/>
      <c r="B8" s="10"/>
      <c r="C8" s="11"/>
      <c r="D8" s="12"/>
      <c r="E8" s="12"/>
      <c r="F8" s="12"/>
      <c r="G8" s="12"/>
      <c r="H8" s="12"/>
    </row>
    <row r="9" s="1" customFormat="1" ht="15" spans="1:8">
      <c r="A9" s="13" t="s">
        <v>85</v>
      </c>
      <c r="B9" s="14" t="s">
        <v>81</v>
      </c>
      <c r="C9" s="15" t="s">
        <v>85</v>
      </c>
      <c r="D9" s="16">
        <v>20150</v>
      </c>
      <c r="E9" s="16">
        <v>3870</v>
      </c>
      <c r="F9" s="16">
        <v>3870</v>
      </c>
      <c r="G9" s="16">
        <v>16280</v>
      </c>
      <c r="H9" s="16">
        <v>16280</v>
      </c>
    </row>
    <row r="10" s="1" customFormat="1" ht="15" spans="1:8">
      <c r="A10" s="13" t="s">
        <v>147</v>
      </c>
      <c r="B10" s="17" t="s">
        <v>148</v>
      </c>
      <c r="C10" s="15" t="s">
        <v>146</v>
      </c>
      <c r="D10" s="16">
        <v>150</v>
      </c>
      <c r="E10" s="16">
        <v>150</v>
      </c>
      <c r="F10" s="16">
        <v>150</v>
      </c>
      <c r="G10" s="16"/>
      <c r="H10" s="16"/>
    </row>
    <row r="11" s="1" customFormat="1" ht="15" spans="1:8">
      <c r="A11" s="18">
        <v>1</v>
      </c>
      <c r="B11" s="19"/>
      <c r="C11" s="20" t="s">
        <v>149</v>
      </c>
      <c r="D11" s="21">
        <v>150</v>
      </c>
      <c r="E11" s="21">
        <v>150</v>
      </c>
      <c r="F11" s="21">
        <v>150</v>
      </c>
      <c r="G11" s="21"/>
      <c r="H11" s="21"/>
    </row>
    <row r="12" s="1" customFormat="1" ht="15" spans="1:8">
      <c r="A12" s="13" t="s">
        <v>150</v>
      </c>
      <c r="B12" s="17" t="s">
        <v>151</v>
      </c>
      <c r="C12" s="15"/>
      <c r="D12" s="16">
        <v>500</v>
      </c>
      <c r="E12" s="16">
        <v>500</v>
      </c>
      <c r="F12" s="16">
        <v>500</v>
      </c>
      <c r="G12" s="16"/>
      <c r="H12" s="16"/>
    </row>
    <row r="13" s="1" customFormat="1" ht="15" spans="1:8">
      <c r="A13" s="18">
        <v>1</v>
      </c>
      <c r="B13" s="19"/>
      <c r="C13" s="20" t="s">
        <v>152</v>
      </c>
      <c r="D13" s="21">
        <v>500</v>
      </c>
      <c r="E13" s="21">
        <v>500</v>
      </c>
      <c r="F13" s="21">
        <v>500</v>
      </c>
      <c r="G13" s="21"/>
      <c r="H13" s="21"/>
    </row>
    <row r="14" s="1" customFormat="1" ht="15" spans="1:8">
      <c r="A14" s="13" t="s">
        <v>153</v>
      </c>
      <c r="B14" s="17" t="s">
        <v>154</v>
      </c>
      <c r="C14" s="15" t="s">
        <v>146</v>
      </c>
      <c r="D14" s="16">
        <v>2520</v>
      </c>
      <c r="E14" s="16">
        <v>2520</v>
      </c>
      <c r="F14" s="16">
        <v>2520</v>
      </c>
      <c r="G14" s="16"/>
      <c r="H14" s="16"/>
    </row>
    <row r="15" s="1" customFormat="1" ht="15" spans="1:8">
      <c r="A15" s="18">
        <v>1</v>
      </c>
      <c r="B15" s="22"/>
      <c r="C15" s="20" t="s">
        <v>155</v>
      </c>
      <c r="D15" s="21">
        <v>500</v>
      </c>
      <c r="E15" s="21">
        <v>500</v>
      </c>
      <c r="F15" s="21">
        <v>500</v>
      </c>
      <c r="G15" s="21"/>
      <c r="H15" s="21"/>
    </row>
    <row r="16" s="1" customFormat="1" ht="15" spans="1:8">
      <c r="A16" s="18">
        <v>2</v>
      </c>
      <c r="B16" s="22"/>
      <c r="C16" s="20" t="s">
        <v>156</v>
      </c>
      <c r="D16" s="21">
        <v>805.65</v>
      </c>
      <c r="E16" s="21">
        <v>805.65</v>
      </c>
      <c r="F16" s="21">
        <v>805.65</v>
      </c>
      <c r="G16" s="21"/>
      <c r="H16" s="21"/>
    </row>
    <row r="17" s="1" customFormat="1" ht="22.5" spans="1:8">
      <c r="A17" s="18">
        <v>3</v>
      </c>
      <c r="B17" s="19"/>
      <c r="C17" s="20" t="s">
        <v>157</v>
      </c>
      <c r="D17" s="21">
        <v>1214.35</v>
      </c>
      <c r="E17" s="21">
        <v>1214.35</v>
      </c>
      <c r="F17" s="21">
        <v>1214.35</v>
      </c>
      <c r="G17" s="21"/>
      <c r="H17" s="21"/>
    </row>
    <row r="18" s="1" customFormat="1" ht="15" spans="1:8">
      <c r="A18" s="13" t="s">
        <v>158</v>
      </c>
      <c r="B18" s="17" t="s">
        <v>159</v>
      </c>
      <c r="C18" s="15" t="s">
        <v>146</v>
      </c>
      <c r="D18" s="16">
        <v>500</v>
      </c>
      <c r="E18" s="16">
        <v>500</v>
      </c>
      <c r="F18" s="16">
        <v>500</v>
      </c>
      <c r="G18" s="16"/>
      <c r="H18" s="16"/>
    </row>
    <row r="19" s="1" customFormat="1" ht="15" spans="1:8">
      <c r="A19" s="18">
        <v>1</v>
      </c>
      <c r="B19" s="19"/>
      <c r="C19" s="20" t="s">
        <v>160</v>
      </c>
      <c r="D19" s="21">
        <v>500</v>
      </c>
      <c r="E19" s="21">
        <v>500</v>
      </c>
      <c r="F19" s="21">
        <v>500</v>
      </c>
      <c r="G19" s="21"/>
      <c r="H19" s="21"/>
    </row>
    <row r="20" s="1" customFormat="1" ht="15" spans="1:8">
      <c r="A20" s="13" t="s">
        <v>161</v>
      </c>
      <c r="B20" s="17" t="s">
        <v>162</v>
      </c>
      <c r="C20" s="15" t="s">
        <v>146</v>
      </c>
      <c r="D20" s="16">
        <v>200</v>
      </c>
      <c r="E20" s="16">
        <v>200</v>
      </c>
      <c r="F20" s="16">
        <v>200</v>
      </c>
      <c r="G20" s="16"/>
      <c r="H20" s="16"/>
    </row>
    <row r="21" s="1" customFormat="1" ht="15" spans="1:8">
      <c r="A21" s="18">
        <v>1</v>
      </c>
      <c r="B21" s="19"/>
      <c r="C21" s="20" t="s">
        <v>163</v>
      </c>
      <c r="D21" s="21">
        <v>200</v>
      </c>
      <c r="E21" s="21">
        <v>200</v>
      </c>
      <c r="F21" s="21">
        <v>200</v>
      </c>
      <c r="G21" s="21"/>
      <c r="H21" s="21"/>
    </row>
    <row r="22" s="1" customFormat="1" ht="15" spans="1:8">
      <c r="A22" s="13" t="s">
        <v>164</v>
      </c>
      <c r="B22" s="17" t="s">
        <v>165</v>
      </c>
      <c r="C22" s="15" t="s">
        <v>146</v>
      </c>
      <c r="D22" s="16">
        <v>16280</v>
      </c>
      <c r="E22" s="16"/>
      <c r="F22" s="16"/>
      <c r="G22" s="16">
        <v>16280</v>
      </c>
      <c r="H22" s="16">
        <v>16280</v>
      </c>
    </row>
    <row r="23" s="1" customFormat="1" ht="15" spans="1:8">
      <c r="A23" s="18">
        <v>1</v>
      </c>
      <c r="B23" s="22"/>
      <c r="C23" s="20" t="s">
        <v>166</v>
      </c>
      <c r="D23" s="21">
        <v>13461</v>
      </c>
      <c r="E23" s="21"/>
      <c r="F23" s="21"/>
      <c r="G23" s="21">
        <v>13461</v>
      </c>
      <c r="H23" s="21">
        <v>13461</v>
      </c>
    </row>
    <row r="24" s="1" customFormat="1" ht="15" spans="1:8">
      <c r="A24" s="18">
        <v>2</v>
      </c>
      <c r="B24" s="22"/>
      <c r="C24" s="20" t="s">
        <v>167</v>
      </c>
      <c r="D24" s="21">
        <v>449</v>
      </c>
      <c r="E24" s="21"/>
      <c r="F24" s="21"/>
      <c r="G24" s="21">
        <v>449</v>
      </c>
      <c r="H24" s="21">
        <v>449</v>
      </c>
    </row>
    <row r="25" s="1" customFormat="1" ht="22.5" spans="1:8">
      <c r="A25" s="18">
        <v>3</v>
      </c>
      <c r="B25" s="22"/>
      <c r="C25" s="20" t="s">
        <v>168</v>
      </c>
      <c r="D25" s="21">
        <v>870</v>
      </c>
      <c r="E25" s="21"/>
      <c r="F25" s="21"/>
      <c r="G25" s="21">
        <v>870</v>
      </c>
      <c r="H25" s="21">
        <v>870</v>
      </c>
    </row>
    <row r="26" s="1" customFormat="1" ht="15" spans="1:8">
      <c r="A26" s="18">
        <v>4</v>
      </c>
      <c r="B26" s="22"/>
      <c r="C26" s="20" t="s">
        <v>169</v>
      </c>
      <c r="D26" s="21">
        <v>500</v>
      </c>
      <c r="E26" s="21"/>
      <c r="F26" s="21"/>
      <c r="G26" s="21">
        <v>500</v>
      </c>
      <c r="H26" s="21">
        <v>500</v>
      </c>
    </row>
    <row r="27" s="1" customFormat="1" ht="15" spans="1:8">
      <c r="A27" s="18">
        <v>5</v>
      </c>
      <c r="B27" s="19"/>
      <c r="C27" s="20" t="s">
        <v>170</v>
      </c>
      <c r="D27" s="21">
        <v>1000</v>
      </c>
      <c r="E27" s="21"/>
      <c r="F27" s="21"/>
      <c r="G27" s="21">
        <v>1000</v>
      </c>
      <c r="H27" s="21">
        <v>1000</v>
      </c>
    </row>
    <row r="28" customHeight="1" spans="3:3">
      <c r="C28" s="23"/>
    </row>
  </sheetData>
  <sheetProtection formatCells="0" formatColumns="0" formatRows="0" insertRows="0" insertColumns="0" insertHyperlinks="0" deleteColumns="0" deleteRows="0" sort="0" autoFilter="0" pivotTables="0"/>
  <mergeCells count="19">
    <mergeCell ref="A1:H1"/>
    <mergeCell ref="A2:H2"/>
    <mergeCell ref="D3:H3"/>
    <mergeCell ref="A3:A8"/>
    <mergeCell ref="B3:B8"/>
    <mergeCell ref="B10:B11"/>
    <mergeCell ref="B12:B13"/>
    <mergeCell ref="B14:B17"/>
    <mergeCell ref="B18:B19"/>
    <mergeCell ref="B20:B21"/>
    <mergeCell ref="B22:B27"/>
    <mergeCell ref="C3:C8"/>
    <mergeCell ref="D4:D8"/>
    <mergeCell ref="E6:E8"/>
    <mergeCell ref="F6:F8"/>
    <mergeCell ref="G6:G8"/>
    <mergeCell ref="H6:H8"/>
    <mergeCell ref="E4:F5"/>
    <mergeCell ref="G4:H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4-1.2021年平罗县政府性基金预算收支情况表</vt:lpstr>
      <vt:lpstr>4-2.2021年政府性基金预算收入明细表</vt:lpstr>
      <vt:lpstr>4-3.2021年平罗县本级政府性基金收支表（功能科目）</vt:lpstr>
      <vt:lpstr>4-4.2021年自治区补助专项转移支付资金明细表（政府性基金</vt:lpstr>
      <vt:lpstr>4-6.政府专项债务限额和余额</vt:lpstr>
      <vt:lpstr>4-7.2021年平罗县本级政府性基金项目支出预算汇总表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2021-02-08T01:05:00Z</dcterms:created>
  <dcterms:modified xsi:type="dcterms:W3CDTF">2021-02-09T07:58:16Z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