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3"/>
  </bookViews>
  <sheets>
    <sheet name="秋季示范方" sheetId="1" r:id="rId1"/>
    <sheet name="秋季面上" sheetId="2" r:id="rId2"/>
    <sheet name="清淤养护" sheetId="3" r:id="rId3"/>
    <sheet name="清淤统计" sheetId="4" r:id="rId4"/>
  </sheets>
  <definedNames>
    <definedName name="_xlnm.Print_Titles" localSheetId="2">'清淤养护'!$1:$3</definedName>
  </definedNames>
  <calcPr fullCalcOnLoad="1"/>
</workbook>
</file>

<file path=xl/sharedStrings.xml><?xml version="1.0" encoding="utf-8"?>
<sst xmlns="http://schemas.openxmlformats.org/spreadsheetml/2006/main" count="275" uniqueCount="203">
  <si>
    <t>附件1</t>
  </si>
  <si>
    <t xml:space="preserve"> 单位：亩、公里、座</t>
  </si>
  <si>
    <t>连片治理</t>
  </si>
  <si>
    <t>四                         至</t>
  </si>
  <si>
    <t>新开沟道</t>
  </si>
  <si>
    <t>清淤支沟</t>
  </si>
  <si>
    <t>清淤斗沟</t>
  </si>
  <si>
    <t>清淤农沟</t>
  </si>
  <si>
    <t>清淤渠道</t>
  </si>
  <si>
    <t>整修农路</t>
  </si>
  <si>
    <t>配套建筑物</t>
  </si>
  <si>
    <t>备注</t>
  </si>
  <si>
    <t>村</t>
  </si>
  <si>
    <t>东</t>
  </si>
  <si>
    <t>南</t>
  </si>
  <si>
    <t>西</t>
  </si>
  <si>
    <t>北</t>
  </si>
  <si>
    <t>条数</t>
  </si>
  <si>
    <t>城关</t>
  </si>
  <si>
    <t>小兴墩村</t>
  </si>
  <si>
    <t>109国道</t>
  </si>
  <si>
    <t>徐家桥村</t>
  </si>
  <si>
    <t>唐徕渠</t>
  </si>
  <si>
    <t>高速公路连接线</t>
  </si>
  <si>
    <t>秋季</t>
  </si>
  <si>
    <t>渠口</t>
  </si>
  <si>
    <t>红旗村</t>
  </si>
  <si>
    <t>沿黄公路</t>
  </si>
  <si>
    <t>渠口中学</t>
  </si>
  <si>
    <t>五排</t>
  </si>
  <si>
    <t>红旗小学</t>
  </si>
  <si>
    <t>宝丰</t>
  </si>
  <si>
    <t>陆渠村</t>
  </si>
  <si>
    <t>灵宝路</t>
  </si>
  <si>
    <t>灵沙乡先锋村</t>
  </si>
  <si>
    <t>昌润渠</t>
  </si>
  <si>
    <t>柏子渠</t>
  </si>
  <si>
    <t>陶乐</t>
  </si>
  <si>
    <t>施家台子村</t>
  </si>
  <si>
    <t>移民干沟</t>
  </si>
  <si>
    <t>施家台子村五组牛场中心路</t>
  </si>
  <si>
    <t>244国道陶乐镇施家台子村段</t>
  </si>
  <si>
    <t>施家台子村中心支沟</t>
  </si>
  <si>
    <t>红崖子</t>
  </si>
  <si>
    <t>王家沟村</t>
  </si>
  <si>
    <t>沿山防洪提</t>
  </si>
  <si>
    <t>红崖子村</t>
  </si>
  <si>
    <t>沿河防洪提</t>
  </si>
  <si>
    <t>王家沟四队</t>
  </si>
  <si>
    <t>崇岗</t>
  </si>
  <si>
    <t>暖泉村</t>
  </si>
  <si>
    <t>西线高速公路</t>
  </si>
  <si>
    <t>第二农场渠</t>
  </si>
  <si>
    <t>箱涵沟</t>
  </si>
  <si>
    <t>姚伏</t>
  </si>
  <si>
    <t>上桥、向前村</t>
  </si>
  <si>
    <t>302省道</t>
  </si>
  <si>
    <t>京藏高速</t>
  </si>
  <si>
    <t>向前四队</t>
  </si>
  <si>
    <t>高仁</t>
  </si>
  <si>
    <t>八顷村</t>
  </si>
  <si>
    <t>泉子湾</t>
  </si>
  <si>
    <t>八顷西干渠</t>
  </si>
  <si>
    <t>供水站</t>
  </si>
  <si>
    <t>高庄</t>
  </si>
  <si>
    <t>惠威村、威镇村、广华村</t>
  </si>
  <si>
    <t>北环路</t>
  </si>
  <si>
    <t>民族大街</t>
  </si>
  <si>
    <t>头石公路</t>
  </si>
  <si>
    <t>头闸</t>
  </si>
  <si>
    <t>东通平</t>
  </si>
  <si>
    <t>边界沟</t>
  </si>
  <si>
    <t>平头路</t>
  </si>
  <si>
    <t>中心路</t>
  </si>
  <si>
    <t>电排沟</t>
  </si>
  <si>
    <t>黄渠桥</t>
  </si>
  <si>
    <t>惠北村</t>
  </si>
  <si>
    <t>官四渠</t>
  </si>
  <si>
    <t>五二支沟</t>
  </si>
  <si>
    <t>黄灵路</t>
  </si>
  <si>
    <t>西润村</t>
  </si>
  <si>
    <t>南至五星交界</t>
  </si>
  <si>
    <t>西润5、6队</t>
  </si>
  <si>
    <t>通伏</t>
  </si>
  <si>
    <t>罗家庄村</t>
  </si>
  <si>
    <t>沿黄路</t>
  </si>
  <si>
    <t>新潮渠</t>
  </si>
  <si>
    <t>东二腰斗</t>
  </si>
  <si>
    <t>宏五渠</t>
  </si>
  <si>
    <t>灵沙</t>
  </si>
  <si>
    <t>先锋村</t>
  </si>
  <si>
    <t>五三支沟</t>
  </si>
  <si>
    <t>西灵交界</t>
  </si>
  <si>
    <t>五五支沟</t>
  </si>
  <si>
    <t>宝丰交界</t>
  </si>
  <si>
    <t>合计</t>
  </si>
  <si>
    <t>附件2</t>
  </si>
  <si>
    <t>清淤沟道</t>
  </si>
  <si>
    <t>高效节水灌溉面积</t>
  </si>
  <si>
    <t>支沟</t>
  </si>
  <si>
    <t>斗沟</t>
  </si>
  <si>
    <t>农沟</t>
  </si>
  <si>
    <t>条</t>
  </si>
  <si>
    <t>公里</t>
  </si>
  <si>
    <t>座</t>
  </si>
  <si>
    <t>万亩</t>
  </si>
  <si>
    <t>姚伏镇</t>
  </si>
  <si>
    <t>高仁乡</t>
  </si>
  <si>
    <t>黄渠桥镇</t>
  </si>
  <si>
    <t>城关镇</t>
  </si>
  <si>
    <t>灵沙乡</t>
  </si>
  <si>
    <t>宝丰镇</t>
  </si>
  <si>
    <t>高庄乡</t>
  </si>
  <si>
    <t>红崖子乡</t>
  </si>
  <si>
    <t>陶乐镇</t>
  </si>
  <si>
    <t>通伏乡</t>
  </si>
  <si>
    <t>崇岗镇</t>
  </si>
  <si>
    <t>头闸镇</t>
  </si>
  <si>
    <t>渠口乡</t>
  </si>
  <si>
    <t>序号</t>
  </si>
  <si>
    <t>建设内容</t>
  </si>
  <si>
    <t>资金计划（万元）</t>
  </si>
  <si>
    <t>一</t>
  </si>
  <si>
    <t>人大议案</t>
  </si>
  <si>
    <t>维修通伏乡合作渠</t>
  </si>
  <si>
    <t>二</t>
  </si>
  <si>
    <t>秋冬季清淤</t>
  </si>
  <si>
    <t>全县13乡镇支沟清淤41条105.4公里</t>
  </si>
  <si>
    <t>城关镇、通伏乡、姚伏镇、渠口乡、头闸镇、灵沙乡、宝丰镇、黄渠桥镇、高庄乡、崇岗镇、陶乐镇、高仁乡、红崖子乡</t>
  </si>
  <si>
    <t>三</t>
  </si>
  <si>
    <t>三排、五排沟道清淤</t>
  </si>
  <si>
    <t>三排沟道清淤</t>
  </si>
  <si>
    <t>五排沟道清淤</t>
  </si>
  <si>
    <t>四排沟道清淤</t>
  </si>
  <si>
    <t>三排、五排拦污栅</t>
  </si>
  <si>
    <t>三排、五排拦污栅制作安装56座</t>
  </si>
  <si>
    <t>四</t>
  </si>
  <si>
    <t>各乡镇渠道及配套建筑物维修</t>
  </si>
  <si>
    <t>城关镇洪湖渠维修改造</t>
  </si>
  <si>
    <t>维修改造新建村节制闸</t>
  </si>
  <si>
    <t>维修改造节制闸3座</t>
  </si>
  <si>
    <t>维修改造银星村斗渠砌护</t>
  </si>
  <si>
    <t>渠口乡中心学校渠道改造</t>
  </si>
  <si>
    <t>维修（四渠村、通润村、万家营村）建筑物</t>
  </si>
  <si>
    <t>新建东一风沟建筑物</t>
  </si>
  <si>
    <t>维修改造新五渠</t>
  </si>
  <si>
    <t>维修翻建陆渠建筑物</t>
  </si>
  <si>
    <t>维修翻建陆渠建筑物3座</t>
  </si>
  <si>
    <t>高庄乡维修建筑物</t>
  </si>
  <si>
    <t>高庄乡维修建筑物13座</t>
  </si>
  <si>
    <t>维修改造新一渠</t>
  </si>
  <si>
    <t>维修高二支渠</t>
  </si>
  <si>
    <t>五</t>
  </si>
  <si>
    <t>灵沙乡5眼</t>
  </si>
  <si>
    <t>宝丰镇6眼</t>
  </si>
  <si>
    <t>高庄乡4眼</t>
  </si>
  <si>
    <t>黄渠桥镇5眼</t>
  </si>
  <si>
    <t>姚伏镇维修新打机井14眼</t>
  </si>
  <si>
    <t>乡镇名称</t>
  </si>
  <si>
    <t>　　　　平罗县2018年秋冬季面上农水建设计划任务表</t>
  </si>
  <si>
    <t xml:space="preserve">平罗县2018年秋冬季农田水利基本建设示范方计划任务表     </t>
  </si>
  <si>
    <t>平罗县2018年各乡镇秋冬季农水建设机械清淤沟道统计表</t>
  </si>
  <si>
    <t xml:space="preserve">   项目
乡镇</t>
  </si>
  <si>
    <t>面积
（亩）</t>
  </si>
  <si>
    <t>新建
（座）</t>
  </si>
  <si>
    <t>维修
（座）</t>
  </si>
  <si>
    <t>八顷扬水干渠</t>
  </si>
  <si>
    <t>附件4</t>
  </si>
  <si>
    <t>维修
建筑物</t>
  </si>
  <si>
    <t xml:space="preserve">     项目
乡镇</t>
  </si>
  <si>
    <t>银汝公路</t>
  </si>
  <si>
    <t>长度
(公里)</t>
  </si>
  <si>
    <t>附表3</t>
  </si>
  <si>
    <t>2018年平罗县秋冬季农田水利基本建设清淤维修养护项目计划表</t>
  </si>
  <si>
    <t>名  称</t>
  </si>
  <si>
    <t>备 注</t>
  </si>
  <si>
    <t>维修通伏乡合作渠3.5km，开口3.8m</t>
  </si>
  <si>
    <t>“两代表一委员”意见建议</t>
  </si>
  <si>
    <t>砌护幸福一斗渠、三斗渠</t>
  </si>
  <si>
    <t>一斗渠长0.58km，开口宽1.2m，灌溉面积1200亩；三斗渠长1.8km，开口宽1.2m，灌溉面积1600亩</t>
  </si>
  <si>
    <t>三排沟道清淤7km、尾水2座</t>
  </si>
  <si>
    <t>五排沟道清淤12km、1.5×4m尾水带闸2座</t>
  </si>
  <si>
    <t>四排沟道清淤3km</t>
  </si>
  <si>
    <t>城关镇洪湖渠维修改造盖板浆砌石渠槽45m，U型渠砌护130m</t>
  </si>
  <si>
    <t>维修改造斗渠砌护4.1km</t>
  </si>
  <si>
    <t>渠口乡中心学校渠道改造280m</t>
  </si>
  <si>
    <t>维修（四渠村、通润村、万家营村）建筑物8座，</t>
  </si>
  <si>
    <t>新建东一风沟建筑物10座</t>
  </si>
  <si>
    <t>维修翻建新五渠800m</t>
  </si>
  <si>
    <t>下边渠砌护</t>
  </si>
  <si>
    <t>下边渠砌护长230m，开口1.361m，建筑物3座</t>
  </si>
  <si>
    <t>维修改造新一渠1.8km</t>
  </si>
  <si>
    <t>维修高二支渠长1.28km，开口2.6m</t>
  </si>
  <si>
    <t>翻建通城渠过五通路生产桥</t>
  </si>
  <si>
    <t>3×8.5m板桥1座。</t>
  </si>
  <si>
    <t>六</t>
  </si>
  <si>
    <t>各乡镇维修新打抗旱机井34眼</t>
  </si>
  <si>
    <t>1、西灵5队下田渠1眼，2、何家村先锋渠2眼，3、北五渠2眼</t>
  </si>
  <si>
    <t>1、吴家湾3眼，2、马家桥3眼</t>
  </si>
  <si>
    <t>1、高二支渠2眼，2、高四支渠2眼</t>
  </si>
  <si>
    <t>黄渠桥镇新打5眼</t>
  </si>
  <si>
    <t>支沟（条）</t>
  </si>
  <si>
    <t>长度（公里）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</si>
</sst>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[Red]\(0\)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宋体"/>
      <family val="0"/>
    </font>
    <font>
      <b/>
      <sz val="20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6"/>
      <name val="仿宋_GB2312"/>
      <family val="3"/>
    </font>
    <font>
      <sz val="16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b/>
      <sz val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20"/>
      <name val="方正小标宋_GBK"/>
      <family val="4"/>
    </font>
    <font>
      <sz val="20"/>
      <color indexed="8"/>
      <name val="方正小标宋_GBK"/>
      <family val="4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黑体"/>
      <family val="0"/>
    </font>
    <font>
      <b/>
      <sz val="20"/>
      <color indexed="8"/>
      <name val="方正小标宋简体"/>
      <family val="0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0" xfId="46" applyNumberFormat="1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44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2" fillId="0" borderId="14" xfId="46" applyNumberFormat="1" applyFont="1" applyFill="1" applyBorder="1" applyAlignment="1">
      <alignment horizontal="center" vertical="center" wrapText="1"/>
      <protection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2" xfId="44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5" xfId="44" applyFont="1" applyFill="1" applyBorder="1" applyAlignment="1">
      <alignment horizontal="center" vertical="center" wrapText="1"/>
      <protection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44" applyNumberFormat="1" applyFont="1" applyFill="1" applyBorder="1" applyAlignment="1">
      <alignment horizontal="center" vertical="center" wrapText="1"/>
      <protection/>
    </xf>
    <xf numFmtId="0" fontId="10" fillId="0" borderId="12" xfId="44" applyNumberFormat="1" applyFont="1" applyFill="1" applyBorder="1" applyAlignment="1">
      <alignment horizontal="center" vertical="center" wrapText="1"/>
      <protection/>
    </xf>
    <xf numFmtId="0" fontId="10" fillId="0" borderId="15" xfId="44" applyFont="1" applyFill="1" applyBorder="1" applyAlignment="1">
      <alignment horizontal="center" vertical="center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12" xfId="44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44" applyFont="1" applyFill="1" applyBorder="1" applyAlignment="1">
      <alignment horizontal="center" vertical="center" wrapText="1"/>
      <protection/>
    </xf>
    <xf numFmtId="0" fontId="9" fillId="0" borderId="18" xfId="0" applyNumberFormat="1" applyFont="1" applyFill="1" applyBorder="1" applyAlignment="1">
      <alignment horizontal="center" vertical="center" wrapText="1"/>
    </xf>
    <xf numFmtId="179" fontId="11" fillId="0" borderId="12" xfId="0" applyNumberFormat="1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6" fontId="11" fillId="0" borderId="12" xfId="44" applyNumberFormat="1" applyFont="1" applyFill="1" applyBorder="1" applyAlignment="1">
      <alignment horizontal="center" vertical="center" wrapText="1"/>
      <protection/>
    </xf>
    <xf numFmtId="0" fontId="18" fillId="0" borderId="0" xfId="45">
      <alignment vertical="center"/>
      <protection/>
    </xf>
    <xf numFmtId="0" fontId="18" fillId="0" borderId="0" xfId="45" applyFill="1">
      <alignment vertical="center"/>
      <protection/>
    </xf>
    <xf numFmtId="0" fontId="29" fillId="0" borderId="12" xfId="45" applyFont="1" applyBorder="1" applyAlignment="1">
      <alignment horizontal="center" vertical="center"/>
      <protection/>
    </xf>
    <xf numFmtId="0" fontId="29" fillId="0" borderId="12" xfId="45" applyFont="1" applyFill="1" applyBorder="1" applyAlignment="1">
      <alignment horizontal="center" vertical="center" wrapText="1"/>
      <protection/>
    </xf>
    <xf numFmtId="0" fontId="18" fillId="0" borderId="12" xfId="45" applyFont="1" applyBorder="1" applyAlignment="1">
      <alignment horizontal="center" vertical="center"/>
      <protection/>
    </xf>
    <xf numFmtId="0" fontId="18" fillId="0" borderId="12" xfId="45" applyFont="1" applyFill="1" applyBorder="1" applyAlignment="1">
      <alignment horizontal="center" vertical="center"/>
      <protection/>
    </xf>
    <xf numFmtId="0" fontId="18" fillId="0" borderId="12" xfId="45" applyFont="1" applyBorder="1" applyAlignment="1">
      <alignment horizontal="left" vertical="center"/>
      <protection/>
    </xf>
    <xf numFmtId="0" fontId="18" fillId="0" borderId="12" xfId="45" applyFont="1" applyBorder="1" applyAlignment="1">
      <alignment horizontal="left" vertical="center" wrapText="1"/>
      <protection/>
    </xf>
    <xf numFmtId="0" fontId="18" fillId="0" borderId="20" xfId="45" applyFont="1" applyBorder="1" applyAlignment="1">
      <alignment horizontal="left" vertical="center"/>
      <protection/>
    </xf>
    <xf numFmtId="0" fontId="18" fillId="0" borderId="12" xfId="45" applyFont="1" applyBorder="1">
      <alignment vertical="center"/>
      <protection/>
    </xf>
    <xf numFmtId="0" fontId="29" fillId="0" borderId="12" xfId="45" applyFont="1" applyFill="1" applyBorder="1" applyAlignment="1">
      <alignment horizontal="center" vertical="center"/>
      <protection/>
    </xf>
    <xf numFmtId="0" fontId="34" fillId="0" borderId="0" xfId="45" applyFont="1" applyAlignment="1">
      <alignment horizontal="center" vertical="center"/>
      <protection/>
    </xf>
    <xf numFmtId="0" fontId="33" fillId="0" borderId="21" xfId="45" applyFont="1" applyBorder="1" applyAlignment="1">
      <alignment horizontal="center" vertical="center"/>
      <protection/>
    </xf>
    <xf numFmtId="0" fontId="33" fillId="0" borderId="22" xfId="45" applyFont="1" applyBorder="1" applyAlignment="1">
      <alignment horizontal="center" vertical="center"/>
      <protection/>
    </xf>
    <xf numFmtId="0" fontId="33" fillId="0" borderId="23" xfId="45" applyFont="1" applyBorder="1" applyAlignment="1">
      <alignment horizontal="center" vertical="center"/>
      <protection/>
    </xf>
    <xf numFmtId="0" fontId="33" fillId="0" borderId="24" xfId="45" applyFont="1" applyBorder="1" applyAlignment="1">
      <alignment horizontal="center" vertical="center"/>
      <protection/>
    </xf>
    <xf numFmtId="0" fontId="33" fillId="0" borderId="12" xfId="45" applyFont="1" applyBorder="1" applyAlignment="1">
      <alignment horizontal="center" vertical="center"/>
      <protection/>
    </xf>
    <xf numFmtId="0" fontId="33" fillId="0" borderId="25" xfId="45" applyFont="1" applyBorder="1" applyAlignment="1">
      <alignment horizontal="center" vertical="center"/>
      <protection/>
    </xf>
    <xf numFmtId="0" fontId="33" fillId="0" borderId="26" xfId="45" applyFont="1" applyBorder="1" applyAlignment="1">
      <alignment horizontal="center" vertical="center"/>
      <protection/>
    </xf>
    <xf numFmtId="0" fontId="33" fillId="0" borderId="27" xfId="45" applyFont="1" applyBorder="1" applyAlignment="1">
      <alignment horizontal="center" vertical="center"/>
      <protection/>
    </xf>
    <xf numFmtId="0" fontId="38" fillId="0" borderId="0" xfId="45" applyFont="1">
      <alignment vertical="center"/>
      <protection/>
    </xf>
    <xf numFmtId="0" fontId="39" fillId="0" borderId="0" xfId="0" applyFont="1" applyAlignment="1">
      <alignment horizontal="center"/>
    </xf>
    <xf numFmtId="0" fontId="40" fillId="0" borderId="0" xfId="0" applyNumberFormat="1" applyFont="1" applyFill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0" fillId="0" borderId="17" xfId="44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44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2" fillId="0" borderId="31" xfId="46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35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Alignment="1">
      <alignment horizontal="center" vertical="top" wrapText="1"/>
    </xf>
    <xf numFmtId="0" fontId="9" fillId="0" borderId="12" xfId="44" applyFont="1" applyFill="1" applyBorder="1" applyAlignment="1">
      <alignment horizontal="center" vertical="center" wrapText="1"/>
      <protection/>
    </xf>
    <xf numFmtId="0" fontId="9" fillId="0" borderId="17" xfId="44" applyFont="1" applyFill="1" applyBorder="1" applyAlignment="1">
      <alignment horizontal="center" vertical="center" wrapText="1"/>
      <protection/>
    </xf>
    <xf numFmtId="0" fontId="9" fillId="0" borderId="13" xfId="44" applyFont="1" applyFill="1" applyBorder="1" applyAlignment="1">
      <alignment horizontal="center" vertical="center" wrapText="1"/>
      <protection/>
    </xf>
    <xf numFmtId="0" fontId="9" fillId="0" borderId="32" xfId="44" applyNumberFormat="1" applyFont="1" applyFill="1" applyBorder="1" applyAlignment="1">
      <alignment horizontal="justify" vertical="center" wrapText="1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/>
    </xf>
    <xf numFmtId="0" fontId="2" fillId="0" borderId="17" xfId="46" applyNumberFormat="1" applyFont="1" applyFill="1" applyBorder="1" applyAlignment="1">
      <alignment horizontal="center" vertical="center" wrapText="1"/>
      <protection/>
    </xf>
    <xf numFmtId="0" fontId="2" fillId="0" borderId="16" xfId="46" applyNumberFormat="1" applyFont="1" applyFill="1" applyBorder="1" applyAlignment="1">
      <alignment horizontal="center" vertical="center" wrapText="1"/>
      <protection/>
    </xf>
    <xf numFmtId="0" fontId="2" fillId="0" borderId="13" xfId="46" applyNumberFormat="1" applyFont="1" applyFill="1" applyBorder="1" applyAlignment="1">
      <alignment horizontal="center" vertical="center" wrapText="1"/>
      <protection/>
    </xf>
    <xf numFmtId="0" fontId="2" fillId="0" borderId="34" xfId="46" applyNumberFormat="1" applyFont="1" applyFill="1" applyBorder="1" applyAlignment="1">
      <alignment horizontal="center" vertical="center"/>
      <protection/>
    </xf>
    <xf numFmtId="0" fontId="2" fillId="0" borderId="20" xfId="46" applyNumberFormat="1" applyFont="1" applyFill="1" applyBorder="1" applyAlignment="1">
      <alignment horizontal="center" vertical="center"/>
      <protection/>
    </xf>
    <xf numFmtId="0" fontId="2" fillId="0" borderId="12" xfId="46" applyNumberFormat="1" applyFont="1" applyFill="1" applyBorder="1" applyAlignment="1">
      <alignment horizontal="center" vertical="center"/>
      <protection/>
    </xf>
    <xf numFmtId="0" fontId="2" fillId="0" borderId="17" xfId="46" applyNumberFormat="1" applyFont="1" applyFill="1" applyBorder="1" applyAlignment="1">
      <alignment horizontal="center" vertical="center"/>
      <protection/>
    </xf>
    <xf numFmtId="0" fontId="2" fillId="0" borderId="35" xfId="46" applyNumberFormat="1" applyFont="1" applyFill="1" applyBorder="1" applyAlignment="1">
      <alignment horizontal="left" vertical="center" wrapText="1"/>
      <protection/>
    </xf>
    <xf numFmtId="0" fontId="2" fillId="0" borderId="36" xfId="46" applyNumberFormat="1" applyFont="1" applyFill="1" applyBorder="1" applyAlignment="1">
      <alignment horizontal="left" vertical="center" wrapText="1"/>
      <protection/>
    </xf>
    <xf numFmtId="0" fontId="2" fillId="0" borderId="37" xfId="46" applyNumberFormat="1" applyFont="1" applyFill="1" applyBorder="1" applyAlignment="1">
      <alignment horizontal="left" vertical="center" wrapText="1"/>
      <protection/>
    </xf>
    <xf numFmtId="0" fontId="2" fillId="0" borderId="28" xfId="46" applyNumberFormat="1" applyFont="1" applyFill="1" applyBorder="1" applyAlignment="1">
      <alignment horizontal="center" vertical="center"/>
      <protection/>
    </xf>
    <xf numFmtId="0" fontId="2" fillId="0" borderId="14" xfId="46" applyNumberFormat="1" applyFont="1" applyFill="1" applyBorder="1" applyAlignment="1">
      <alignment horizontal="center" vertical="center"/>
      <protection/>
    </xf>
    <xf numFmtId="0" fontId="2" fillId="0" borderId="38" xfId="46" applyNumberFormat="1" applyFont="1" applyFill="1" applyBorder="1" applyAlignment="1">
      <alignment horizontal="center" vertical="center"/>
      <protection/>
    </xf>
    <xf numFmtId="0" fontId="2" fillId="0" borderId="39" xfId="46" applyNumberFormat="1" applyFont="1" applyFill="1" applyBorder="1" applyAlignment="1">
      <alignment horizontal="center" vertical="center"/>
      <protection/>
    </xf>
    <xf numFmtId="0" fontId="36" fillId="0" borderId="0" xfId="45" applyFont="1" applyAlignment="1">
      <alignment horizontal="center" vertical="center"/>
      <protection/>
    </xf>
    <xf numFmtId="0" fontId="33" fillId="0" borderId="40" xfId="45" applyFont="1" applyBorder="1" applyAlignment="1">
      <alignment horizontal="center" vertical="center"/>
      <protection/>
    </xf>
    <xf numFmtId="0" fontId="33" fillId="0" borderId="41" xfId="45" applyFont="1" applyBorder="1" applyAlignment="1">
      <alignment horizontal="center" vertical="center"/>
      <protection/>
    </xf>
    <xf numFmtId="0" fontId="36" fillId="0" borderId="42" xfId="45" applyFont="1" applyBorder="1" applyAlignment="1">
      <alignment horizontal="center" vertical="center"/>
      <protection/>
    </xf>
    <xf numFmtId="0" fontId="18" fillId="0" borderId="0" xfId="45" applyAlignment="1">
      <alignment vertical="center" wrapText="1"/>
      <protection/>
    </xf>
    <xf numFmtId="0" fontId="29" fillId="0" borderId="12" xfId="45" applyFont="1" applyBorder="1" applyAlignment="1">
      <alignment horizontal="center" vertical="center" wrapText="1"/>
      <protection/>
    </xf>
    <xf numFmtId="0" fontId="18" fillId="0" borderId="12" xfId="45" applyFont="1" applyBorder="1" applyAlignment="1">
      <alignment horizontal="center" vertical="center" wrapText="1"/>
      <protection/>
    </xf>
    <xf numFmtId="0" fontId="18" fillId="0" borderId="20" xfId="45" applyFont="1" applyBorder="1" applyAlignment="1">
      <alignment horizontal="left" vertical="center" wrapText="1"/>
      <protection/>
    </xf>
    <xf numFmtId="0" fontId="18" fillId="0" borderId="12" xfId="45" applyFont="1" applyBorder="1" applyAlignment="1">
      <alignment vertical="center" wrapText="1"/>
      <protection/>
    </xf>
    <xf numFmtId="0" fontId="18" fillId="0" borderId="12" xfId="45" applyBorder="1">
      <alignment vertical="center"/>
      <protection/>
    </xf>
    <xf numFmtId="0" fontId="18" fillId="0" borderId="12" xfId="45" applyBorder="1" applyAlignment="1">
      <alignment vertical="center" wrapText="1"/>
      <protection/>
    </xf>
    <xf numFmtId="0" fontId="29" fillId="0" borderId="12" xfId="45" applyFont="1" applyBorder="1">
      <alignment vertical="center"/>
      <protection/>
    </xf>
    <xf numFmtId="0" fontId="18" fillId="0" borderId="12" xfId="45" applyBorder="1" applyAlignment="1">
      <alignment horizontal="center" vertical="center"/>
      <protection/>
    </xf>
    <xf numFmtId="0" fontId="18" fillId="0" borderId="17" xfId="45" applyBorder="1" applyAlignment="1">
      <alignment horizontal="center" vertical="center"/>
      <protection/>
    </xf>
    <xf numFmtId="0" fontId="18" fillId="0" borderId="13" xfId="45" applyBorder="1" applyAlignment="1">
      <alignment horizontal="center" vertical="center"/>
      <protection/>
    </xf>
    <xf numFmtId="0" fontId="18" fillId="0" borderId="12" xfId="45" applyFill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8年平罗县秋冬季农田水利基本建设资金计划表" xfId="39"/>
    <cellStyle name="差" xfId="40"/>
    <cellStyle name="常规 2" xfId="41"/>
    <cellStyle name="常规 3" xfId="42"/>
    <cellStyle name="常规 4" xfId="43"/>
    <cellStyle name="常规_2012年示范方春季计划任务表" xfId="44"/>
    <cellStyle name="常规_2018年平罗县秋冬季农田水利基本建设资金计划表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A1">
      <selection activeCell="K33" sqref="K33"/>
    </sheetView>
  </sheetViews>
  <sheetFormatPr defaultColWidth="9.00390625" defaultRowHeight="14.25"/>
  <cols>
    <col min="1" max="1" width="6.125" style="0" customWidth="1"/>
    <col min="2" max="2" width="7.25390625" style="0" customWidth="1"/>
    <col min="3" max="3" width="5.50390625" style="0" customWidth="1"/>
    <col min="4" max="4" width="8.25390625" style="0" customWidth="1"/>
    <col min="5" max="5" width="8.00390625" style="0" customWidth="1"/>
    <col min="8" max="8" width="3.625" style="0" customWidth="1"/>
    <col min="9" max="9" width="5.75390625" style="0" customWidth="1"/>
    <col min="10" max="10" width="3.625" style="0" customWidth="1"/>
    <col min="11" max="11" width="5.50390625" style="0" customWidth="1"/>
    <col min="12" max="12" width="3.625" style="0" customWidth="1"/>
    <col min="13" max="13" width="5.50390625" style="0" customWidth="1"/>
    <col min="14" max="14" width="4.00390625" style="0" customWidth="1"/>
    <col min="15" max="15" width="5.75390625" style="0" customWidth="1"/>
    <col min="16" max="16" width="4.00390625" style="0" customWidth="1"/>
    <col min="17" max="17" width="5.875" style="0" customWidth="1"/>
    <col min="18" max="18" width="4.00390625" style="0" customWidth="1"/>
    <col min="19" max="19" width="5.75390625" style="0" customWidth="1"/>
    <col min="20" max="21" width="5.125" style="0" customWidth="1"/>
    <col min="22" max="22" width="4.00390625" style="0" customWidth="1"/>
  </cols>
  <sheetData>
    <row r="1" spans="1:22" ht="20.25">
      <c r="A1" s="19" t="s">
        <v>0</v>
      </c>
      <c r="B1" s="20"/>
      <c r="C1" s="21"/>
      <c r="D1" s="22"/>
      <c r="E1" s="22"/>
      <c r="F1" s="22"/>
      <c r="G1" s="22"/>
      <c r="H1" s="22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30.75" customHeight="1">
      <c r="A2" s="101" t="s">
        <v>160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18" customHeight="1">
      <c r="A3" s="102" t="s">
        <v>1</v>
      </c>
      <c r="B3" s="102"/>
      <c r="C3" s="103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21" customHeight="1">
      <c r="A4" s="107" t="s">
        <v>162</v>
      </c>
      <c r="B4" s="104" t="s">
        <v>2</v>
      </c>
      <c r="C4" s="104"/>
      <c r="D4" s="104" t="s">
        <v>3</v>
      </c>
      <c r="E4" s="104"/>
      <c r="F4" s="104"/>
      <c r="G4" s="104"/>
      <c r="H4" s="105" t="s">
        <v>4</v>
      </c>
      <c r="I4" s="106"/>
      <c r="J4" s="104" t="s">
        <v>5</v>
      </c>
      <c r="K4" s="104"/>
      <c r="L4" s="104" t="s">
        <v>6</v>
      </c>
      <c r="M4" s="104"/>
      <c r="N4" s="104" t="s">
        <v>7</v>
      </c>
      <c r="O4" s="104"/>
      <c r="P4" s="104" t="s">
        <v>8</v>
      </c>
      <c r="Q4" s="104"/>
      <c r="R4" s="104" t="s">
        <v>9</v>
      </c>
      <c r="S4" s="104"/>
      <c r="T4" s="104" t="s">
        <v>10</v>
      </c>
      <c r="U4" s="104"/>
      <c r="V4" s="110" t="s">
        <v>11</v>
      </c>
    </row>
    <row r="5" spans="1:22" ht="24" customHeight="1">
      <c r="A5" s="107"/>
      <c r="B5" s="23" t="s">
        <v>12</v>
      </c>
      <c r="C5" s="23" t="s">
        <v>163</v>
      </c>
      <c r="D5" s="23" t="s">
        <v>13</v>
      </c>
      <c r="E5" s="23" t="s">
        <v>14</v>
      </c>
      <c r="F5" s="23" t="s">
        <v>15</v>
      </c>
      <c r="G5" s="23" t="s">
        <v>16</v>
      </c>
      <c r="H5" s="23" t="s">
        <v>17</v>
      </c>
      <c r="I5" s="23" t="s">
        <v>171</v>
      </c>
      <c r="J5" s="23" t="s">
        <v>17</v>
      </c>
      <c r="K5" s="23" t="s">
        <v>171</v>
      </c>
      <c r="L5" s="23" t="s">
        <v>17</v>
      </c>
      <c r="M5" s="23" t="s">
        <v>171</v>
      </c>
      <c r="N5" s="23" t="s">
        <v>17</v>
      </c>
      <c r="O5" s="23" t="s">
        <v>171</v>
      </c>
      <c r="P5" s="23" t="s">
        <v>17</v>
      </c>
      <c r="Q5" s="23" t="s">
        <v>171</v>
      </c>
      <c r="R5" s="23" t="s">
        <v>17</v>
      </c>
      <c r="S5" s="23" t="s">
        <v>171</v>
      </c>
      <c r="T5" s="23" t="s">
        <v>164</v>
      </c>
      <c r="U5" s="23" t="s">
        <v>165</v>
      </c>
      <c r="V5" s="111"/>
    </row>
    <row r="6" spans="1:22" ht="24" customHeight="1">
      <c r="A6" s="24" t="s">
        <v>18</v>
      </c>
      <c r="B6" s="25" t="s">
        <v>19</v>
      </c>
      <c r="C6" s="25">
        <v>7700</v>
      </c>
      <c r="D6" s="25" t="s">
        <v>20</v>
      </c>
      <c r="E6" s="25" t="s">
        <v>21</v>
      </c>
      <c r="F6" s="25" t="s">
        <v>22</v>
      </c>
      <c r="G6" s="25" t="s">
        <v>23</v>
      </c>
      <c r="H6" s="25"/>
      <c r="I6" s="25"/>
      <c r="J6" s="50">
        <v>1</v>
      </c>
      <c r="K6" s="50">
        <v>6.2</v>
      </c>
      <c r="L6" s="50">
        <v>2</v>
      </c>
      <c r="M6" s="50">
        <v>1.6</v>
      </c>
      <c r="N6" s="50">
        <v>14</v>
      </c>
      <c r="O6" s="50">
        <v>6.4</v>
      </c>
      <c r="P6" s="50">
        <v>5</v>
      </c>
      <c r="Q6" s="50">
        <v>7.6</v>
      </c>
      <c r="R6" s="50">
        <v>34</v>
      </c>
      <c r="S6" s="50">
        <v>28.4</v>
      </c>
      <c r="T6" s="50"/>
      <c r="U6" s="50"/>
      <c r="V6" s="46" t="s">
        <v>24</v>
      </c>
    </row>
    <row r="7" spans="1:22" ht="19.5" customHeight="1">
      <c r="A7" s="24" t="s">
        <v>25</v>
      </c>
      <c r="B7" s="25" t="s">
        <v>26</v>
      </c>
      <c r="C7" s="25">
        <v>3500</v>
      </c>
      <c r="D7" s="25" t="s">
        <v>27</v>
      </c>
      <c r="E7" s="25" t="s">
        <v>28</v>
      </c>
      <c r="F7" s="25" t="s">
        <v>29</v>
      </c>
      <c r="G7" s="25" t="s">
        <v>30</v>
      </c>
      <c r="H7" s="25"/>
      <c r="I7" s="25"/>
      <c r="J7" s="50">
        <v>1</v>
      </c>
      <c r="K7" s="50">
        <v>1.2</v>
      </c>
      <c r="L7" s="50">
        <v>2</v>
      </c>
      <c r="M7" s="50">
        <v>1.5</v>
      </c>
      <c r="N7" s="50">
        <v>25</v>
      </c>
      <c r="O7" s="50">
        <v>12.5</v>
      </c>
      <c r="P7" s="50">
        <v>30</v>
      </c>
      <c r="Q7" s="51">
        <f>26*0.6</f>
        <v>15.6</v>
      </c>
      <c r="R7" s="51">
        <f>N7*2</f>
        <v>50</v>
      </c>
      <c r="S7" s="51">
        <f>O7*2</f>
        <v>25</v>
      </c>
      <c r="T7" s="50"/>
      <c r="U7" s="50"/>
      <c r="V7" s="46" t="s">
        <v>24</v>
      </c>
    </row>
    <row r="8" spans="1:22" ht="21">
      <c r="A8" s="24" t="s">
        <v>31</v>
      </c>
      <c r="B8" s="26" t="s">
        <v>32</v>
      </c>
      <c r="C8" s="25">
        <v>3073</v>
      </c>
      <c r="D8" s="25" t="s">
        <v>33</v>
      </c>
      <c r="E8" s="25" t="s">
        <v>34</v>
      </c>
      <c r="F8" s="25" t="s">
        <v>35</v>
      </c>
      <c r="G8" s="25" t="s">
        <v>36</v>
      </c>
      <c r="H8" s="26"/>
      <c r="I8" s="26"/>
      <c r="J8" s="51"/>
      <c r="K8" s="51"/>
      <c r="L8" s="51">
        <v>2</v>
      </c>
      <c r="M8" s="51">
        <v>2.4</v>
      </c>
      <c r="N8" s="51">
        <v>20</v>
      </c>
      <c r="O8" s="51">
        <v>10</v>
      </c>
      <c r="P8" s="51">
        <v>25</v>
      </c>
      <c r="Q8" s="51">
        <v>15</v>
      </c>
      <c r="R8" s="51">
        <v>40</v>
      </c>
      <c r="S8" s="51">
        <v>20</v>
      </c>
      <c r="T8" s="51"/>
      <c r="U8" s="51"/>
      <c r="V8" s="46" t="s">
        <v>24</v>
      </c>
    </row>
    <row r="9" spans="1:22" ht="35.25" customHeight="1">
      <c r="A9" s="24" t="s">
        <v>37</v>
      </c>
      <c r="B9" s="25" t="s">
        <v>38</v>
      </c>
      <c r="C9" s="25">
        <v>7500</v>
      </c>
      <c r="D9" s="25" t="s">
        <v>39</v>
      </c>
      <c r="E9" s="25" t="s">
        <v>40</v>
      </c>
      <c r="F9" s="25" t="s">
        <v>41</v>
      </c>
      <c r="G9" s="25" t="s">
        <v>42</v>
      </c>
      <c r="H9" s="25"/>
      <c r="I9" s="25"/>
      <c r="J9" s="50">
        <v>1</v>
      </c>
      <c r="K9" s="50">
        <v>4.5</v>
      </c>
      <c r="L9" s="50"/>
      <c r="M9" s="50"/>
      <c r="N9" s="50">
        <v>42</v>
      </c>
      <c r="O9" s="50">
        <v>21.5</v>
      </c>
      <c r="P9" s="50">
        <v>45</v>
      </c>
      <c r="Q9" s="50">
        <v>22</v>
      </c>
      <c r="R9" s="50">
        <v>84</v>
      </c>
      <c r="S9" s="50">
        <v>43</v>
      </c>
      <c r="T9" s="50">
        <v>10</v>
      </c>
      <c r="U9" s="50">
        <v>15</v>
      </c>
      <c r="V9" s="46" t="s">
        <v>24</v>
      </c>
    </row>
    <row r="10" spans="1:22" ht="19.5" customHeight="1">
      <c r="A10" s="27" t="s">
        <v>43</v>
      </c>
      <c r="B10" s="28" t="s">
        <v>44</v>
      </c>
      <c r="C10" s="29">
        <v>4230</v>
      </c>
      <c r="D10" s="25" t="s">
        <v>45</v>
      </c>
      <c r="E10" s="30" t="s">
        <v>46</v>
      </c>
      <c r="F10" s="30" t="s">
        <v>47</v>
      </c>
      <c r="G10" s="30" t="s">
        <v>48</v>
      </c>
      <c r="H10" s="30"/>
      <c r="I10" s="30"/>
      <c r="J10" s="52">
        <v>2</v>
      </c>
      <c r="K10" s="52">
        <v>4.8</v>
      </c>
      <c r="L10" s="85">
        <v>2</v>
      </c>
      <c r="M10" s="52">
        <v>3.8</v>
      </c>
      <c r="N10" s="52">
        <v>24</v>
      </c>
      <c r="O10" s="52">
        <v>16</v>
      </c>
      <c r="P10" s="52"/>
      <c r="Q10" s="52"/>
      <c r="R10" s="50"/>
      <c r="S10" s="91"/>
      <c r="T10" s="52"/>
      <c r="U10" s="52"/>
      <c r="V10" s="46" t="s">
        <v>24</v>
      </c>
    </row>
    <row r="11" spans="1:22" ht="27" customHeight="1">
      <c r="A11" s="31" t="s">
        <v>49</v>
      </c>
      <c r="B11" s="32" t="s">
        <v>50</v>
      </c>
      <c r="C11" s="32">
        <v>2400</v>
      </c>
      <c r="D11" s="32" t="s">
        <v>51</v>
      </c>
      <c r="E11" s="32" t="s">
        <v>170</v>
      </c>
      <c r="F11" s="32" t="s">
        <v>52</v>
      </c>
      <c r="G11" s="32" t="s">
        <v>53</v>
      </c>
      <c r="H11" s="32"/>
      <c r="I11" s="32"/>
      <c r="J11" s="52"/>
      <c r="K11" s="52"/>
      <c r="L11" s="86">
        <v>2</v>
      </c>
      <c r="M11" s="46">
        <v>2.8</v>
      </c>
      <c r="N11" s="32">
        <v>26</v>
      </c>
      <c r="O11" s="32">
        <v>16.2</v>
      </c>
      <c r="P11" s="52"/>
      <c r="Q11" s="52"/>
      <c r="R11" s="52"/>
      <c r="S11" s="92"/>
      <c r="T11" s="52"/>
      <c r="U11" s="52"/>
      <c r="V11" s="46" t="s">
        <v>24</v>
      </c>
    </row>
    <row r="12" spans="1:22" ht="21">
      <c r="A12" s="33" t="s">
        <v>54</v>
      </c>
      <c r="B12" s="34" t="s">
        <v>55</v>
      </c>
      <c r="C12" s="35">
        <v>6000</v>
      </c>
      <c r="D12" s="35" t="s">
        <v>22</v>
      </c>
      <c r="E12" s="35" t="s">
        <v>56</v>
      </c>
      <c r="F12" s="35" t="s">
        <v>57</v>
      </c>
      <c r="G12" s="35" t="s">
        <v>58</v>
      </c>
      <c r="H12" s="34"/>
      <c r="I12" s="34"/>
      <c r="J12" s="45">
        <v>1</v>
      </c>
      <c r="K12" s="45">
        <v>1</v>
      </c>
      <c r="L12" s="87">
        <v>1</v>
      </c>
      <c r="M12" s="44">
        <v>2</v>
      </c>
      <c r="N12" s="44">
        <v>40</v>
      </c>
      <c r="O12" s="44">
        <v>23.2</v>
      </c>
      <c r="P12" s="44">
        <v>37</v>
      </c>
      <c r="Q12" s="44">
        <v>22</v>
      </c>
      <c r="R12" s="44">
        <v>81</v>
      </c>
      <c r="S12" s="93">
        <v>48</v>
      </c>
      <c r="T12" s="45">
        <v>13</v>
      </c>
      <c r="U12" s="45">
        <v>6</v>
      </c>
      <c r="V12" s="46" t="s">
        <v>24</v>
      </c>
    </row>
    <row r="13" spans="1:22" ht="27.75" customHeight="1">
      <c r="A13" s="33" t="s">
        <v>59</v>
      </c>
      <c r="B13" s="35" t="s">
        <v>60</v>
      </c>
      <c r="C13" s="35">
        <v>5500</v>
      </c>
      <c r="D13" s="35" t="s">
        <v>61</v>
      </c>
      <c r="E13" s="35" t="s">
        <v>166</v>
      </c>
      <c r="F13" s="35" t="s">
        <v>62</v>
      </c>
      <c r="G13" s="35" t="s">
        <v>63</v>
      </c>
      <c r="H13" s="35">
        <v>27</v>
      </c>
      <c r="I13" s="35">
        <v>10</v>
      </c>
      <c r="J13" s="44">
        <v>1</v>
      </c>
      <c r="K13" s="44">
        <v>3.99</v>
      </c>
      <c r="L13" s="88">
        <v>7</v>
      </c>
      <c r="M13" s="44">
        <v>6.25</v>
      </c>
      <c r="N13" s="44">
        <v>35</v>
      </c>
      <c r="O13" s="44">
        <v>12.25</v>
      </c>
      <c r="P13" s="44">
        <v>139</v>
      </c>
      <c r="Q13" s="44">
        <v>33.96</v>
      </c>
      <c r="R13" s="44">
        <v>70</v>
      </c>
      <c r="S13" s="94">
        <v>28</v>
      </c>
      <c r="T13" s="44"/>
      <c r="U13" s="44"/>
      <c r="V13" s="43" t="s">
        <v>24</v>
      </c>
    </row>
    <row r="14" spans="1:22" ht="36" customHeight="1">
      <c r="A14" s="33" t="s">
        <v>64</v>
      </c>
      <c r="B14" s="34" t="s">
        <v>65</v>
      </c>
      <c r="C14" s="35">
        <v>4000</v>
      </c>
      <c r="D14" s="35" t="s">
        <v>20</v>
      </c>
      <c r="E14" s="35" t="s">
        <v>66</v>
      </c>
      <c r="F14" s="35" t="s">
        <v>67</v>
      </c>
      <c r="G14" s="35" t="s">
        <v>68</v>
      </c>
      <c r="H14" s="34"/>
      <c r="I14" s="34"/>
      <c r="J14" s="45">
        <v>1</v>
      </c>
      <c r="K14" s="45">
        <v>6.2</v>
      </c>
      <c r="L14" s="87">
        <v>4</v>
      </c>
      <c r="M14" s="44">
        <v>8.4</v>
      </c>
      <c r="N14" s="44">
        <v>36</v>
      </c>
      <c r="O14" s="44">
        <v>16.8</v>
      </c>
      <c r="P14" s="44">
        <v>32</v>
      </c>
      <c r="Q14" s="44">
        <f>P14*0.5</f>
        <v>16</v>
      </c>
      <c r="R14" s="44">
        <v>71</v>
      </c>
      <c r="S14" s="93">
        <v>35</v>
      </c>
      <c r="T14" s="45">
        <v>36</v>
      </c>
      <c r="U14" s="45">
        <v>8</v>
      </c>
      <c r="V14" s="46" t="s">
        <v>24</v>
      </c>
    </row>
    <row r="15" spans="1:22" ht="19.5" customHeight="1">
      <c r="A15" s="36" t="s">
        <v>69</v>
      </c>
      <c r="B15" s="37" t="s">
        <v>70</v>
      </c>
      <c r="C15" s="38">
        <v>3400</v>
      </c>
      <c r="D15" s="38" t="s">
        <v>71</v>
      </c>
      <c r="E15" s="38" t="s">
        <v>72</v>
      </c>
      <c r="F15" s="38" t="s">
        <v>73</v>
      </c>
      <c r="G15" s="38" t="s">
        <v>74</v>
      </c>
      <c r="H15" s="38"/>
      <c r="I15" s="38"/>
      <c r="J15" s="53">
        <v>2</v>
      </c>
      <c r="K15" s="53">
        <v>8.1</v>
      </c>
      <c r="L15" s="89">
        <v>3</v>
      </c>
      <c r="M15" s="97">
        <v>6.3</v>
      </c>
      <c r="N15" s="97">
        <v>23</v>
      </c>
      <c r="O15" s="97">
        <v>14.6</v>
      </c>
      <c r="P15" s="97">
        <v>28</v>
      </c>
      <c r="Q15" s="97">
        <v>36</v>
      </c>
      <c r="R15" s="97">
        <v>56</v>
      </c>
      <c r="S15" s="95">
        <v>33</v>
      </c>
      <c r="T15" s="57">
        <v>0</v>
      </c>
      <c r="U15" s="57">
        <v>12</v>
      </c>
      <c r="V15" s="36" t="s">
        <v>24</v>
      </c>
    </row>
    <row r="16" spans="1:22" ht="19.5" customHeight="1">
      <c r="A16" s="108" t="s">
        <v>75</v>
      </c>
      <c r="B16" s="25" t="s">
        <v>76</v>
      </c>
      <c r="C16" s="25">
        <v>2800</v>
      </c>
      <c r="D16" s="25" t="s">
        <v>29</v>
      </c>
      <c r="E16" s="25" t="s">
        <v>77</v>
      </c>
      <c r="F16" s="25" t="s">
        <v>78</v>
      </c>
      <c r="G16" s="25" t="s">
        <v>79</v>
      </c>
      <c r="H16" s="25"/>
      <c r="I16" s="25"/>
      <c r="J16" s="50"/>
      <c r="K16" s="50"/>
      <c r="L16" s="90">
        <v>3</v>
      </c>
      <c r="M16" s="50">
        <v>2.2</v>
      </c>
      <c r="N16" s="50">
        <v>32</v>
      </c>
      <c r="O16" s="50">
        <v>22</v>
      </c>
      <c r="P16" s="50">
        <v>26</v>
      </c>
      <c r="Q16" s="50">
        <v>17</v>
      </c>
      <c r="R16" s="50">
        <v>64</v>
      </c>
      <c r="S16" s="91">
        <v>44</v>
      </c>
      <c r="T16" s="50"/>
      <c r="U16" s="50"/>
      <c r="V16" s="46" t="s">
        <v>24</v>
      </c>
    </row>
    <row r="17" spans="1:22" ht="27.75" customHeight="1">
      <c r="A17" s="109"/>
      <c r="B17" s="39" t="s">
        <v>80</v>
      </c>
      <c r="C17" s="40">
        <v>3200</v>
      </c>
      <c r="D17" s="26" t="s">
        <v>35</v>
      </c>
      <c r="E17" s="26" t="s">
        <v>81</v>
      </c>
      <c r="F17" s="26" t="s">
        <v>82</v>
      </c>
      <c r="G17" s="25" t="s">
        <v>79</v>
      </c>
      <c r="H17" s="25"/>
      <c r="I17" s="25"/>
      <c r="J17" s="46"/>
      <c r="K17" s="46"/>
      <c r="L17" s="86">
        <v>2</v>
      </c>
      <c r="M17" s="46">
        <v>4</v>
      </c>
      <c r="N17" s="46">
        <v>28</v>
      </c>
      <c r="O17" s="46">
        <v>21</v>
      </c>
      <c r="P17" s="46">
        <v>27</v>
      </c>
      <c r="Q17" s="46">
        <v>19</v>
      </c>
      <c r="R17" s="46">
        <v>56</v>
      </c>
      <c r="S17" s="96">
        <v>42</v>
      </c>
      <c r="T17" s="46"/>
      <c r="U17" s="52"/>
      <c r="V17" s="46" t="s">
        <v>24</v>
      </c>
    </row>
    <row r="18" spans="1:22" ht="19.5" customHeight="1">
      <c r="A18" s="41" t="s">
        <v>83</v>
      </c>
      <c r="B18" s="42" t="s">
        <v>84</v>
      </c>
      <c r="C18" s="43">
        <v>2500</v>
      </c>
      <c r="D18" s="44" t="s">
        <v>85</v>
      </c>
      <c r="E18" s="44" t="s">
        <v>86</v>
      </c>
      <c r="F18" s="45" t="s">
        <v>87</v>
      </c>
      <c r="G18" s="44" t="s">
        <v>88</v>
      </c>
      <c r="H18" s="44"/>
      <c r="I18" s="44"/>
      <c r="J18" s="44">
        <v>1</v>
      </c>
      <c r="K18" s="44">
        <v>5.6</v>
      </c>
      <c r="L18" s="54">
        <v>2</v>
      </c>
      <c r="M18" s="55">
        <v>1</v>
      </c>
      <c r="N18" s="54">
        <v>22</v>
      </c>
      <c r="O18" s="55">
        <v>12</v>
      </c>
      <c r="P18" s="56"/>
      <c r="Q18" s="56"/>
      <c r="R18" s="58">
        <v>44</v>
      </c>
      <c r="S18" s="58">
        <v>28.4</v>
      </c>
      <c r="T18" s="54">
        <v>5</v>
      </c>
      <c r="U18" s="56"/>
      <c r="V18" s="43" t="s">
        <v>24</v>
      </c>
    </row>
    <row r="19" spans="1:22" ht="19.5" customHeight="1">
      <c r="A19" s="46" t="s">
        <v>89</v>
      </c>
      <c r="B19" s="25" t="s">
        <v>90</v>
      </c>
      <c r="C19" s="25">
        <v>3000</v>
      </c>
      <c r="D19" s="25" t="s">
        <v>91</v>
      </c>
      <c r="E19" s="25" t="s">
        <v>92</v>
      </c>
      <c r="F19" s="25" t="s">
        <v>93</v>
      </c>
      <c r="G19" s="25" t="s">
        <v>94</v>
      </c>
      <c r="H19" s="25"/>
      <c r="I19" s="25"/>
      <c r="J19" s="50">
        <v>1</v>
      </c>
      <c r="K19" s="50">
        <v>1</v>
      </c>
      <c r="L19" s="50">
        <v>2</v>
      </c>
      <c r="M19" s="50">
        <v>3</v>
      </c>
      <c r="N19" s="50">
        <v>28</v>
      </c>
      <c r="O19" s="50">
        <v>16.8</v>
      </c>
      <c r="P19" s="50">
        <v>40</v>
      </c>
      <c r="Q19" s="50">
        <v>20</v>
      </c>
      <c r="R19" s="50">
        <v>56</v>
      </c>
      <c r="S19" s="50">
        <v>33.6</v>
      </c>
      <c r="T19" s="50"/>
      <c r="U19" s="50"/>
      <c r="V19" s="46" t="s">
        <v>24</v>
      </c>
    </row>
    <row r="20" spans="1:22" ht="19.5" customHeight="1">
      <c r="A20" s="47" t="s">
        <v>95</v>
      </c>
      <c r="B20" s="48">
        <v>14</v>
      </c>
      <c r="C20" s="48">
        <f>SUM(C6:C19)</f>
        <v>58803</v>
      </c>
      <c r="D20" s="49"/>
      <c r="E20" s="49"/>
      <c r="F20" s="49"/>
      <c r="G20" s="49"/>
      <c r="H20" s="47">
        <f>SUM(H6:H19)</f>
        <v>27</v>
      </c>
      <c r="I20" s="47">
        <f>SUM(I6:I19)</f>
        <v>10</v>
      </c>
      <c r="J20" s="48">
        <f aca="true" t="shared" si="0" ref="J20:U20">SUM(J6:J19)</f>
        <v>12</v>
      </c>
      <c r="K20" s="48">
        <f t="shared" si="0"/>
        <v>42.589999999999996</v>
      </c>
      <c r="L20" s="48">
        <f t="shared" si="0"/>
        <v>34</v>
      </c>
      <c r="M20" s="48">
        <f t="shared" si="0"/>
        <v>45.25</v>
      </c>
      <c r="N20" s="48">
        <f t="shared" si="0"/>
        <v>395</v>
      </c>
      <c r="O20" s="48">
        <f t="shared" si="0"/>
        <v>221.25000000000003</v>
      </c>
      <c r="P20" s="48">
        <f t="shared" si="0"/>
        <v>434</v>
      </c>
      <c r="Q20" s="48">
        <f t="shared" si="0"/>
        <v>224.16</v>
      </c>
      <c r="R20" s="48">
        <f t="shared" si="0"/>
        <v>706</v>
      </c>
      <c r="S20" s="48">
        <f t="shared" si="0"/>
        <v>408.4</v>
      </c>
      <c r="T20" s="48">
        <f t="shared" si="0"/>
        <v>64</v>
      </c>
      <c r="U20" s="48">
        <f t="shared" si="0"/>
        <v>41</v>
      </c>
      <c r="V20" s="49"/>
    </row>
    <row r="31" spans="4:7" ht="20.25">
      <c r="D31" s="100"/>
      <c r="E31" s="100"/>
      <c r="F31" s="100"/>
      <c r="G31" s="100"/>
    </row>
  </sheetData>
  <sheetProtection/>
  <mergeCells count="14">
    <mergeCell ref="T4:U4"/>
    <mergeCell ref="A4:A5"/>
    <mergeCell ref="A16:A17"/>
    <mergeCell ref="V4:V5"/>
    <mergeCell ref="A2:V2"/>
    <mergeCell ref="A3:V3"/>
    <mergeCell ref="B4:C4"/>
    <mergeCell ref="D4:G4"/>
    <mergeCell ref="H4:I4"/>
    <mergeCell ref="J4:K4"/>
    <mergeCell ref="L4:M4"/>
    <mergeCell ref="N4:O4"/>
    <mergeCell ref="P4:Q4"/>
    <mergeCell ref="R4:S4"/>
  </mergeCells>
  <printOptions horizontalCentered="1" verticalCentered="1"/>
  <pageMargins left="0.35433070866141736" right="0.35433070866141736" top="0.66929133858267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C1">
      <selection activeCell="B12" sqref="B12"/>
    </sheetView>
  </sheetViews>
  <sheetFormatPr defaultColWidth="9.00390625" defaultRowHeight="14.25"/>
  <cols>
    <col min="1" max="1" width="9.00390625" style="84" customWidth="1"/>
    <col min="2" max="2" width="5.75390625" style="0" customWidth="1"/>
    <col min="3" max="3" width="6.00390625" style="0" customWidth="1"/>
    <col min="4" max="4" width="5.50390625" style="0" customWidth="1"/>
    <col min="5" max="5" width="6.125" style="0" customWidth="1"/>
    <col min="6" max="6" width="5.875" style="0" customWidth="1"/>
    <col min="7" max="7" width="6.25390625" style="0" customWidth="1"/>
    <col min="8" max="8" width="5.875" style="0" customWidth="1"/>
    <col min="9" max="9" width="6.375" style="0" customWidth="1"/>
    <col min="10" max="10" width="5.75390625" style="0" customWidth="1"/>
    <col min="11" max="11" width="7.00390625" style="0" customWidth="1"/>
    <col min="12" max="12" width="6.375" style="0" customWidth="1"/>
    <col min="13" max="13" width="7.125" style="0" customWidth="1"/>
    <col min="14" max="14" width="7.00390625" style="0" customWidth="1"/>
    <col min="15" max="15" width="6.375" style="0" customWidth="1"/>
    <col min="16" max="16" width="5.875" style="0" customWidth="1"/>
    <col min="17" max="17" width="6.00390625" style="0" customWidth="1"/>
    <col min="18" max="18" width="6.75390625" style="0" customWidth="1"/>
    <col min="19" max="19" width="8.00390625" style="0" customWidth="1"/>
  </cols>
  <sheetData>
    <row r="1" spans="1:7" ht="20.25">
      <c r="A1" s="80" t="s">
        <v>96</v>
      </c>
      <c r="B1" s="1"/>
      <c r="C1" s="1"/>
      <c r="D1" s="1"/>
      <c r="E1" s="1"/>
      <c r="F1" s="1"/>
      <c r="G1" s="1"/>
    </row>
    <row r="2" spans="1:18" ht="27">
      <c r="A2" s="112" t="s">
        <v>159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" customHeight="1">
      <c r="A3" s="8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24.75" customHeight="1">
      <c r="A4" s="120" t="s">
        <v>169</v>
      </c>
      <c r="B4" s="113" t="s">
        <v>4</v>
      </c>
      <c r="C4" s="114"/>
      <c r="D4" s="114"/>
      <c r="E4" s="114"/>
      <c r="F4" s="114"/>
      <c r="G4" s="115"/>
      <c r="H4" s="116" t="s">
        <v>97</v>
      </c>
      <c r="I4" s="116"/>
      <c r="J4" s="116"/>
      <c r="K4" s="116"/>
      <c r="L4" s="116"/>
      <c r="M4" s="116"/>
      <c r="N4" s="123" t="s">
        <v>8</v>
      </c>
      <c r="O4" s="124"/>
      <c r="P4" s="116" t="s">
        <v>9</v>
      </c>
      <c r="Q4" s="124"/>
      <c r="R4" s="98" t="s">
        <v>168</v>
      </c>
      <c r="S4" s="98" t="s">
        <v>98</v>
      </c>
    </row>
    <row r="5" spans="1:19" ht="24.75" customHeight="1">
      <c r="A5" s="121"/>
      <c r="B5" s="117" t="s">
        <v>99</v>
      </c>
      <c r="C5" s="118"/>
      <c r="D5" s="118" t="s">
        <v>100</v>
      </c>
      <c r="E5" s="118"/>
      <c r="F5" s="118" t="s">
        <v>101</v>
      </c>
      <c r="G5" s="118"/>
      <c r="H5" s="117" t="s">
        <v>99</v>
      </c>
      <c r="I5" s="118"/>
      <c r="J5" s="118" t="s">
        <v>100</v>
      </c>
      <c r="K5" s="118"/>
      <c r="L5" s="118" t="s">
        <v>101</v>
      </c>
      <c r="M5" s="119"/>
      <c r="N5" s="125"/>
      <c r="O5" s="126"/>
      <c r="P5" s="125"/>
      <c r="Q5" s="126"/>
      <c r="R5" s="99"/>
      <c r="S5" s="99"/>
    </row>
    <row r="6" spans="1:19" ht="24.75" customHeight="1">
      <c r="A6" s="122"/>
      <c r="B6" s="3" t="s">
        <v>102</v>
      </c>
      <c r="C6" s="4" t="s">
        <v>103</v>
      </c>
      <c r="D6" s="5" t="s">
        <v>102</v>
      </c>
      <c r="E6" s="4" t="s">
        <v>103</v>
      </c>
      <c r="F6" s="5" t="s">
        <v>102</v>
      </c>
      <c r="G6" s="4" t="s">
        <v>103</v>
      </c>
      <c r="H6" s="3" t="s">
        <v>102</v>
      </c>
      <c r="I6" s="4" t="s">
        <v>103</v>
      </c>
      <c r="J6" s="5" t="s">
        <v>102</v>
      </c>
      <c r="K6" s="4" t="s">
        <v>103</v>
      </c>
      <c r="L6" s="5" t="s">
        <v>102</v>
      </c>
      <c r="M6" s="4" t="s">
        <v>103</v>
      </c>
      <c r="N6" s="5" t="s">
        <v>102</v>
      </c>
      <c r="O6" s="4" t="s">
        <v>103</v>
      </c>
      <c r="P6" s="4" t="s">
        <v>102</v>
      </c>
      <c r="Q6" s="14" t="s">
        <v>103</v>
      </c>
      <c r="R6" s="4" t="s">
        <v>104</v>
      </c>
      <c r="S6" s="12" t="s">
        <v>105</v>
      </c>
    </row>
    <row r="7" spans="1:19" ht="21.75" customHeight="1">
      <c r="A7" s="6" t="s">
        <v>106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v>1</v>
      </c>
      <c r="I7" s="7">
        <v>7.2</v>
      </c>
      <c r="J7" s="7">
        <v>18</v>
      </c>
      <c r="K7" s="7">
        <v>25.3</v>
      </c>
      <c r="L7" s="7">
        <v>199</v>
      </c>
      <c r="M7" s="7">
        <v>99.5</v>
      </c>
      <c r="N7" s="7">
        <v>532</v>
      </c>
      <c r="O7" s="7">
        <v>319</v>
      </c>
      <c r="P7" s="7">
        <f aca="true" t="shared" si="0" ref="P7:P19">SUM(L7*2)</f>
        <v>398</v>
      </c>
      <c r="Q7" s="7">
        <f aca="true" t="shared" si="1" ref="Q7:Q19">SUM(M7*2)</f>
        <v>199</v>
      </c>
      <c r="R7" s="7">
        <v>15</v>
      </c>
      <c r="S7" s="15">
        <v>0.15</v>
      </c>
    </row>
    <row r="8" spans="1:19" ht="21.75" customHeight="1">
      <c r="A8" s="8" t="s">
        <v>107</v>
      </c>
      <c r="B8" s="8">
        <v>1</v>
      </c>
      <c r="C8" s="8">
        <v>0.7</v>
      </c>
      <c r="D8" s="8">
        <v>2</v>
      </c>
      <c r="E8" s="8">
        <v>1.1</v>
      </c>
      <c r="F8" s="8">
        <v>2</v>
      </c>
      <c r="G8" s="8">
        <v>1.2</v>
      </c>
      <c r="H8" s="7">
        <v>0</v>
      </c>
      <c r="I8" s="7">
        <v>0</v>
      </c>
      <c r="J8" s="7">
        <v>7</v>
      </c>
      <c r="K8" s="7">
        <v>11</v>
      </c>
      <c r="L8" s="7">
        <v>119</v>
      </c>
      <c r="M8" s="7">
        <v>59.5</v>
      </c>
      <c r="N8" s="7">
        <v>299</v>
      </c>
      <c r="O8" s="7">
        <v>112</v>
      </c>
      <c r="P8" s="7">
        <v>170</v>
      </c>
      <c r="Q8" s="7">
        <v>85.5</v>
      </c>
      <c r="R8" s="7">
        <v>5</v>
      </c>
      <c r="S8" s="16">
        <v>0.3</v>
      </c>
    </row>
    <row r="9" spans="1:19" ht="21.75" customHeight="1">
      <c r="A9" s="82" t="s">
        <v>108</v>
      </c>
      <c r="B9" s="9"/>
      <c r="C9" s="9"/>
      <c r="D9" s="9">
        <v>2</v>
      </c>
      <c r="E9" s="9">
        <v>1.2</v>
      </c>
      <c r="F9" s="9">
        <v>3</v>
      </c>
      <c r="G9" s="9">
        <v>1.7</v>
      </c>
      <c r="H9" s="9">
        <v>7</v>
      </c>
      <c r="I9" s="9">
        <v>16</v>
      </c>
      <c r="J9" s="9">
        <v>27</v>
      </c>
      <c r="K9" s="9">
        <v>18.8</v>
      </c>
      <c r="L9" s="9">
        <v>202</v>
      </c>
      <c r="M9" s="9">
        <v>101</v>
      </c>
      <c r="N9" s="9">
        <v>562</v>
      </c>
      <c r="O9" s="9">
        <v>302</v>
      </c>
      <c r="P9" s="9">
        <f t="shared" si="0"/>
        <v>404</v>
      </c>
      <c r="Q9" s="9">
        <f t="shared" si="1"/>
        <v>202</v>
      </c>
      <c r="R9" s="9">
        <v>0</v>
      </c>
      <c r="S9" s="17">
        <v>0.15</v>
      </c>
    </row>
    <row r="10" spans="1:19" ht="21.75" customHeight="1">
      <c r="A10" s="83" t="s">
        <v>109</v>
      </c>
      <c r="B10" s="10"/>
      <c r="C10" s="10"/>
      <c r="D10" s="10">
        <v>1</v>
      </c>
      <c r="E10" s="10">
        <v>0.65</v>
      </c>
      <c r="F10" s="10">
        <v>4</v>
      </c>
      <c r="G10" s="10">
        <v>2.1</v>
      </c>
      <c r="H10" s="9">
        <v>2</v>
      </c>
      <c r="I10" s="9">
        <v>3.6</v>
      </c>
      <c r="J10" s="9">
        <v>8</v>
      </c>
      <c r="K10" s="13">
        <v>12</v>
      </c>
      <c r="L10" s="9">
        <v>124</v>
      </c>
      <c r="M10" s="9">
        <v>62</v>
      </c>
      <c r="N10" s="9">
        <v>290</v>
      </c>
      <c r="O10" s="13">
        <v>190</v>
      </c>
      <c r="P10" s="9">
        <f t="shared" si="0"/>
        <v>248</v>
      </c>
      <c r="Q10" s="9">
        <f t="shared" si="1"/>
        <v>124</v>
      </c>
      <c r="R10" s="9">
        <v>10</v>
      </c>
      <c r="S10" s="17">
        <v>0.15</v>
      </c>
    </row>
    <row r="11" spans="1:19" ht="21.75" customHeight="1">
      <c r="A11" s="82" t="s">
        <v>110</v>
      </c>
      <c r="B11" s="9">
        <v>1</v>
      </c>
      <c r="C11" s="9">
        <v>0.4</v>
      </c>
      <c r="D11" s="9">
        <v>1</v>
      </c>
      <c r="E11" s="9">
        <v>0.6</v>
      </c>
      <c r="F11" s="9">
        <v>3</v>
      </c>
      <c r="G11" s="9">
        <v>1.8</v>
      </c>
      <c r="H11" s="9">
        <v>3</v>
      </c>
      <c r="I11" s="9">
        <v>11</v>
      </c>
      <c r="J11" s="9">
        <v>13</v>
      </c>
      <c r="K11" s="9">
        <v>8</v>
      </c>
      <c r="L11" s="9">
        <v>154</v>
      </c>
      <c r="M11" s="9">
        <v>77.5</v>
      </c>
      <c r="N11" s="9">
        <v>335</v>
      </c>
      <c r="O11" s="9">
        <v>272</v>
      </c>
      <c r="P11" s="9">
        <f t="shared" si="0"/>
        <v>308</v>
      </c>
      <c r="Q11" s="9">
        <f t="shared" si="1"/>
        <v>155</v>
      </c>
      <c r="R11" s="9">
        <v>0</v>
      </c>
      <c r="S11" s="17">
        <v>0.05</v>
      </c>
    </row>
    <row r="12" spans="1:19" ht="21.75" customHeight="1">
      <c r="A12" s="83" t="s">
        <v>111</v>
      </c>
      <c r="B12" s="10">
        <v>1</v>
      </c>
      <c r="C12" s="10">
        <v>1.2</v>
      </c>
      <c r="D12" s="10">
        <v>1</v>
      </c>
      <c r="E12" s="10">
        <v>0.7</v>
      </c>
      <c r="F12" s="10">
        <v>3</v>
      </c>
      <c r="G12" s="10">
        <v>1.7</v>
      </c>
      <c r="H12" s="9">
        <v>1</v>
      </c>
      <c r="I12" s="9">
        <v>2</v>
      </c>
      <c r="J12" s="9">
        <v>7</v>
      </c>
      <c r="K12" s="9">
        <v>8</v>
      </c>
      <c r="L12" s="9">
        <v>103</v>
      </c>
      <c r="M12" s="9">
        <v>51.5</v>
      </c>
      <c r="N12" s="9">
        <v>249</v>
      </c>
      <c r="O12" s="9">
        <v>106.5</v>
      </c>
      <c r="P12" s="9">
        <v>214</v>
      </c>
      <c r="Q12" s="9">
        <v>119</v>
      </c>
      <c r="R12" s="9">
        <v>10</v>
      </c>
      <c r="S12" s="18">
        <v>0.1</v>
      </c>
    </row>
    <row r="13" spans="1:19" ht="21.75" customHeight="1">
      <c r="A13" s="7" t="s">
        <v>112</v>
      </c>
      <c r="B13" s="9"/>
      <c r="C13" s="9"/>
      <c r="D13" s="9">
        <v>1</v>
      </c>
      <c r="E13" s="9">
        <v>0.6</v>
      </c>
      <c r="F13" s="9">
        <v>4</v>
      </c>
      <c r="G13" s="9">
        <v>2.4</v>
      </c>
      <c r="H13" s="9">
        <v>4</v>
      </c>
      <c r="I13" s="9">
        <v>13.4</v>
      </c>
      <c r="J13" s="9">
        <v>30</v>
      </c>
      <c r="K13" s="9">
        <v>27.8</v>
      </c>
      <c r="L13" s="9">
        <v>200</v>
      </c>
      <c r="M13" s="9">
        <v>100.5</v>
      </c>
      <c r="N13" s="9">
        <v>410</v>
      </c>
      <c r="O13" s="9">
        <v>223</v>
      </c>
      <c r="P13" s="9">
        <f t="shared" si="0"/>
        <v>400</v>
      </c>
      <c r="Q13" s="9">
        <f t="shared" si="1"/>
        <v>201</v>
      </c>
      <c r="R13" s="9">
        <v>0</v>
      </c>
      <c r="S13" s="18">
        <v>0.1</v>
      </c>
    </row>
    <row r="14" spans="1:19" ht="21.75" customHeight="1">
      <c r="A14" s="82" t="s">
        <v>113</v>
      </c>
      <c r="B14" s="9">
        <v>1</v>
      </c>
      <c r="C14" s="9">
        <v>1.1</v>
      </c>
      <c r="D14" s="9">
        <v>2</v>
      </c>
      <c r="E14" s="9">
        <v>1.5</v>
      </c>
      <c r="F14" s="9">
        <v>2</v>
      </c>
      <c r="G14" s="9">
        <v>1.3</v>
      </c>
      <c r="H14" s="9">
        <v>7</v>
      </c>
      <c r="I14" s="9">
        <v>10</v>
      </c>
      <c r="J14" s="9">
        <v>7</v>
      </c>
      <c r="K14" s="9">
        <v>8</v>
      </c>
      <c r="L14" s="9">
        <v>131</v>
      </c>
      <c r="M14" s="9">
        <v>65.5</v>
      </c>
      <c r="N14" s="9">
        <v>395</v>
      </c>
      <c r="O14" s="9">
        <v>151</v>
      </c>
      <c r="P14" s="9">
        <f t="shared" si="0"/>
        <v>262</v>
      </c>
      <c r="Q14" s="9">
        <f t="shared" si="1"/>
        <v>131</v>
      </c>
      <c r="R14" s="9">
        <v>15</v>
      </c>
      <c r="S14" s="18">
        <v>0.1</v>
      </c>
    </row>
    <row r="15" spans="1:19" ht="21.75" customHeight="1">
      <c r="A15" s="82" t="s">
        <v>114</v>
      </c>
      <c r="B15" s="9">
        <v>1</v>
      </c>
      <c r="C15" s="9">
        <v>1.5</v>
      </c>
      <c r="D15" s="9">
        <v>1</v>
      </c>
      <c r="E15" s="9">
        <v>1.1</v>
      </c>
      <c r="F15" s="9">
        <v>3</v>
      </c>
      <c r="G15" s="9">
        <v>1.5</v>
      </c>
      <c r="H15" s="9">
        <v>1</v>
      </c>
      <c r="I15" s="9">
        <v>1.2</v>
      </c>
      <c r="J15" s="9">
        <v>2</v>
      </c>
      <c r="K15" s="9">
        <v>5.7</v>
      </c>
      <c r="L15" s="9">
        <v>51</v>
      </c>
      <c r="M15" s="9">
        <v>26</v>
      </c>
      <c r="N15" s="9">
        <v>214</v>
      </c>
      <c r="O15" s="9">
        <v>112</v>
      </c>
      <c r="P15" s="9">
        <f t="shared" si="0"/>
        <v>102</v>
      </c>
      <c r="Q15" s="9">
        <f t="shared" si="1"/>
        <v>52</v>
      </c>
      <c r="R15" s="9">
        <v>10</v>
      </c>
      <c r="S15" s="17">
        <v>0.15</v>
      </c>
    </row>
    <row r="16" spans="1:19" ht="21.75" customHeight="1">
      <c r="A16" s="6" t="s">
        <v>115</v>
      </c>
      <c r="B16" s="10">
        <v>2</v>
      </c>
      <c r="C16" s="10">
        <v>2.4</v>
      </c>
      <c r="D16" s="10">
        <v>1</v>
      </c>
      <c r="E16" s="10">
        <v>0.7</v>
      </c>
      <c r="F16" s="10">
        <v>2</v>
      </c>
      <c r="G16" s="10">
        <v>1.2</v>
      </c>
      <c r="H16" s="9">
        <v>2</v>
      </c>
      <c r="I16" s="9">
        <v>6.8</v>
      </c>
      <c r="J16" s="9">
        <v>13</v>
      </c>
      <c r="K16" s="9">
        <v>6.5</v>
      </c>
      <c r="L16" s="9">
        <v>140</v>
      </c>
      <c r="M16" s="9">
        <v>60</v>
      </c>
      <c r="N16" s="9">
        <v>606</v>
      </c>
      <c r="O16" s="9">
        <v>321</v>
      </c>
      <c r="P16" s="9">
        <f t="shared" si="0"/>
        <v>280</v>
      </c>
      <c r="Q16" s="9">
        <f t="shared" si="1"/>
        <v>120</v>
      </c>
      <c r="R16" s="9">
        <v>0</v>
      </c>
      <c r="S16" s="17"/>
    </row>
    <row r="17" spans="1:19" ht="21.75" customHeight="1">
      <c r="A17" s="83" t="s">
        <v>116</v>
      </c>
      <c r="B17" s="10"/>
      <c r="C17" s="10"/>
      <c r="D17" s="10">
        <v>1</v>
      </c>
      <c r="E17" s="10">
        <v>1.3</v>
      </c>
      <c r="F17" s="10">
        <v>8</v>
      </c>
      <c r="G17" s="10">
        <v>3.6</v>
      </c>
      <c r="H17" s="10"/>
      <c r="I17" s="10"/>
      <c r="J17" s="10">
        <v>23</v>
      </c>
      <c r="K17" s="10">
        <v>19</v>
      </c>
      <c r="L17" s="10">
        <v>113</v>
      </c>
      <c r="M17" s="9">
        <f>SUM(L17*0.5)</f>
        <v>56.5</v>
      </c>
      <c r="N17" s="10">
        <v>383</v>
      </c>
      <c r="O17" s="10">
        <v>202</v>
      </c>
      <c r="P17" s="9">
        <f t="shared" si="0"/>
        <v>226</v>
      </c>
      <c r="Q17" s="9">
        <f t="shared" si="1"/>
        <v>113</v>
      </c>
      <c r="R17" s="9">
        <v>0</v>
      </c>
      <c r="S17" s="18">
        <v>0.1</v>
      </c>
    </row>
    <row r="18" spans="1:19" ht="21.75" customHeight="1">
      <c r="A18" s="82" t="s">
        <v>117</v>
      </c>
      <c r="B18" s="9">
        <v>1</v>
      </c>
      <c r="C18" s="9">
        <v>1.6</v>
      </c>
      <c r="D18" s="9">
        <v>1</v>
      </c>
      <c r="E18" s="9">
        <v>0.8</v>
      </c>
      <c r="F18" s="9">
        <v>3</v>
      </c>
      <c r="G18" s="9">
        <v>1.6</v>
      </c>
      <c r="H18" s="9">
        <v>4</v>
      </c>
      <c r="I18" s="9">
        <v>13</v>
      </c>
      <c r="J18" s="9">
        <v>9</v>
      </c>
      <c r="K18" s="9">
        <v>8.2</v>
      </c>
      <c r="L18" s="9">
        <v>198</v>
      </c>
      <c r="M18" s="9">
        <v>99</v>
      </c>
      <c r="N18" s="9">
        <v>492</v>
      </c>
      <c r="O18" s="9">
        <v>323</v>
      </c>
      <c r="P18" s="9">
        <f t="shared" si="0"/>
        <v>396</v>
      </c>
      <c r="Q18" s="9">
        <f t="shared" si="1"/>
        <v>198</v>
      </c>
      <c r="R18" s="9">
        <v>15</v>
      </c>
      <c r="S18" s="18">
        <v>0.3</v>
      </c>
    </row>
    <row r="19" spans="1:19" ht="21.75" customHeight="1">
      <c r="A19" s="7" t="s">
        <v>118</v>
      </c>
      <c r="B19" s="11">
        <v>1</v>
      </c>
      <c r="C19" s="11">
        <v>1.3</v>
      </c>
      <c r="D19" s="11">
        <v>1</v>
      </c>
      <c r="E19" s="11">
        <v>1.4</v>
      </c>
      <c r="F19" s="11">
        <v>3</v>
      </c>
      <c r="G19" s="11">
        <v>1.5</v>
      </c>
      <c r="H19" s="11">
        <v>7</v>
      </c>
      <c r="I19" s="11">
        <v>14.3</v>
      </c>
      <c r="J19" s="11">
        <v>26</v>
      </c>
      <c r="K19" s="11">
        <v>23</v>
      </c>
      <c r="L19" s="11">
        <v>215</v>
      </c>
      <c r="M19" s="9">
        <v>107</v>
      </c>
      <c r="N19" s="11">
        <v>566</v>
      </c>
      <c r="O19" s="11">
        <v>349</v>
      </c>
      <c r="P19" s="9">
        <f t="shared" si="0"/>
        <v>430</v>
      </c>
      <c r="Q19" s="9">
        <f t="shared" si="1"/>
        <v>214</v>
      </c>
      <c r="R19" s="9">
        <v>12</v>
      </c>
      <c r="S19" s="18">
        <v>0.3</v>
      </c>
    </row>
    <row r="20" spans="1:19" ht="21.75" customHeight="1">
      <c r="A20" s="7" t="s">
        <v>95</v>
      </c>
      <c r="B20" s="12">
        <f aca="true" t="shared" si="2" ref="B20:S20">SUM(B7:B19)</f>
        <v>9</v>
      </c>
      <c r="C20" s="12">
        <f t="shared" si="2"/>
        <v>10.200000000000001</v>
      </c>
      <c r="D20" s="12">
        <f t="shared" si="2"/>
        <v>15</v>
      </c>
      <c r="E20" s="12">
        <f t="shared" si="2"/>
        <v>11.65</v>
      </c>
      <c r="F20" s="12">
        <f t="shared" si="2"/>
        <v>40</v>
      </c>
      <c r="G20" s="12">
        <f t="shared" si="2"/>
        <v>21.6</v>
      </c>
      <c r="H20" s="12">
        <f t="shared" si="2"/>
        <v>39</v>
      </c>
      <c r="I20" s="12">
        <f t="shared" si="2"/>
        <v>98.49999999999999</v>
      </c>
      <c r="J20" s="12">
        <f t="shared" si="2"/>
        <v>190</v>
      </c>
      <c r="K20" s="12">
        <f t="shared" si="2"/>
        <v>181.29999999999998</v>
      </c>
      <c r="L20" s="12">
        <f t="shared" si="2"/>
        <v>1949</v>
      </c>
      <c r="M20" s="12">
        <f t="shared" si="2"/>
        <v>965.5</v>
      </c>
      <c r="N20" s="12">
        <f t="shared" si="2"/>
        <v>5333</v>
      </c>
      <c r="O20" s="12">
        <f t="shared" si="2"/>
        <v>2982.5</v>
      </c>
      <c r="P20" s="12">
        <f t="shared" si="2"/>
        <v>3838</v>
      </c>
      <c r="Q20" s="12">
        <f t="shared" si="2"/>
        <v>1913.5</v>
      </c>
      <c r="R20" s="12">
        <f t="shared" si="2"/>
        <v>92</v>
      </c>
      <c r="S20" s="16">
        <f t="shared" si="2"/>
        <v>1.9500000000000002</v>
      </c>
    </row>
  </sheetData>
  <sheetProtection/>
  <mergeCells count="14">
    <mergeCell ref="R4:R5"/>
    <mergeCell ref="S4:S5"/>
    <mergeCell ref="N4:O5"/>
    <mergeCell ref="P4:Q5"/>
    <mergeCell ref="A2:R2"/>
    <mergeCell ref="B4:G4"/>
    <mergeCell ref="H4:M4"/>
    <mergeCell ref="B5:C5"/>
    <mergeCell ref="D5:E5"/>
    <mergeCell ref="F5:G5"/>
    <mergeCell ref="H5:I5"/>
    <mergeCell ref="J5:K5"/>
    <mergeCell ref="L5:M5"/>
    <mergeCell ref="A4:A6"/>
  </mergeCells>
  <printOptions horizontalCentered="1" verticalCentered="1"/>
  <pageMargins left="0.35433070866141736" right="0.35433070866141736" top="0.8661417322834646" bottom="0.8661417322834646" header="0.5118110236220472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C49" sqref="C49"/>
    </sheetView>
  </sheetViews>
  <sheetFormatPr defaultColWidth="9.00390625" defaultRowHeight="14.25"/>
  <cols>
    <col min="1" max="1" width="5.375" style="59" customWidth="1"/>
    <col min="2" max="2" width="37.125" style="59" customWidth="1"/>
    <col min="3" max="3" width="59.00390625" style="131" customWidth="1"/>
    <col min="4" max="4" width="10.75390625" style="60" customWidth="1"/>
    <col min="5" max="5" width="11.375" style="59" customWidth="1"/>
    <col min="6" max="16384" width="9.00390625" style="59" customWidth="1"/>
  </cols>
  <sheetData>
    <row r="1" ht="20.25">
      <c r="A1" s="79" t="s">
        <v>172</v>
      </c>
    </row>
    <row r="2" spans="1:5" ht="35.25" customHeight="1">
      <c r="A2" s="130" t="s">
        <v>173</v>
      </c>
      <c r="B2" s="130"/>
      <c r="C2" s="130"/>
      <c r="D2" s="130"/>
      <c r="E2" s="130"/>
    </row>
    <row r="3" spans="1:5" ht="36" customHeight="1">
      <c r="A3" s="61" t="s">
        <v>119</v>
      </c>
      <c r="B3" s="61" t="s">
        <v>174</v>
      </c>
      <c r="C3" s="132" t="s">
        <v>120</v>
      </c>
      <c r="D3" s="62" t="s">
        <v>121</v>
      </c>
      <c r="E3" s="61" t="s">
        <v>175</v>
      </c>
    </row>
    <row r="4" spans="1:5" ht="18.75" customHeight="1">
      <c r="A4" s="63" t="s">
        <v>122</v>
      </c>
      <c r="B4" s="61" t="s">
        <v>123</v>
      </c>
      <c r="C4" s="133"/>
      <c r="D4" s="64">
        <v>78</v>
      </c>
      <c r="E4" s="63"/>
    </row>
    <row r="5" spans="1:5" ht="18.75" customHeight="1">
      <c r="A5" s="63">
        <v>1</v>
      </c>
      <c r="B5" s="65" t="s">
        <v>124</v>
      </c>
      <c r="C5" s="66" t="s">
        <v>176</v>
      </c>
      <c r="D5" s="64">
        <v>78</v>
      </c>
      <c r="E5" s="63"/>
    </row>
    <row r="6" spans="1:5" ht="18.75" customHeight="1">
      <c r="A6" s="63" t="s">
        <v>125</v>
      </c>
      <c r="B6" s="65" t="s">
        <v>177</v>
      </c>
      <c r="C6" s="66"/>
      <c r="D6" s="64">
        <v>40</v>
      </c>
      <c r="E6" s="63"/>
    </row>
    <row r="7" spans="1:5" ht="33.75" customHeight="1">
      <c r="A7" s="63">
        <v>1</v>
      </c>
      <c r="B7" s="65" t="s">
        <v>178</v>
      </c>
      <c r="C7" s="66" t="s">
        <v>179</v>
      </c>
      <c r="D7" s="64">
        <v>40</v>
      </c>
      <c r="E7" s="63"/>
    </row>
    <row r="8" spans="1:5" ht="19.5" customHeight="1">
      <c r="A8" s="63" t="s">
        <v>129</v>
      </c>
      <c r="B8" s="61" t="s">
        <v>126</v>
      </c>
      <c r="C8" s="66"/>
      <c r="D8" s="64">
        <v>149</v>
      </c>
      <c r="E8" s="63"/>
    </row>
    <row r="9" spans="1:5" ht="30" customHeight="1">
      <c r="A9" s="63">
        <v>1</v>
      </c>
      <c r="B9" s="65" t="s">
        <v>127</v>
      </c>
      <c r="C9" s="66" t="s">
        <v>128</v>
      </c>
      <c r="D9" s="64">
        <v>149</v>
      </c>
      <c r="E9" s="63"/>
    </row>
    <row r="10" spans="1:5" ht="18.75" customHeight="1">
      <c r="A10" s="63" t="s">
        <v>136</v>
      </c>
      <c r="B10" s="61" t="s">
        <v>130</v>
      </c>
      <c r="C10" s="66"/>
      <c r="D10" s="64">
        <v>98.2</v>
      </c>
      <c r="E10" s="63"/>
    </row>
    <row r="11" spans="1:5" ht="18.75" customHeight="1">
      <c r="A11" s="63">
        <v>1</v>
      </c>
      <c r="B11" s="65" t="s">
        <v>131</v>
      </c>
      <c r="C11" s="66" t="s">
        <v>180</v>
      </c>
      <c r="D11" s="64">
        <v>30.6</v>
      </c>
      <c r="E11" s="63"/>
    </row>
    <row r="12" spans="1:5" ht="18.75" customHeight="1">
      <c r="A12" s="63">
        <v>2</v>
      </c>
      <c r="B12" s="65" t="s">
        <v>132</v>
      </c>
      <c r="C12" s="66" t="s">
        <v>181</v>
      </c>
      <c r="D12" s="64">
        <v>47.6</v>
      </c>
      <c r="E12" s="63"/>
    </row>
    <row r="13" spans="1:5" ht="18.75" customHeight="1">
      <c r="A13" s="63">
        <v>3</v>
      </c>
      <c r="B13" s="65" t="s">
        <v>133</v>
      </c>
      <c r="C13" s="66" t="s">
        <v>182</v>
      </c>
      <c r="D13" s="64">
        <v>10</v>
      </c>
      <c r="E13" s="63"/>
    </row>
    <row r="14" spans="1:5" ht="18.75" customHeight="1">
      <c r="A14" s="63">
        <v>4</v>
      </c>
      <c r="B14" s="65" t="s">
        <v>134</v>
      </c>
      <c r="C14" s="66" t="s">
        <v>135</v>
      </c>
      <c r="D14" s="64">
        <v>10</v>
      </c>
      <c r="E14" s="63"/>
    </row>
    <row r="15" spans="1:5" ht="18.75" customHeight="1">
      <c r="A15" s="63" t="s">
        <v>152</v>
      </c>
      <c r="B15" s="61" t="s">
        <v>137</v>
      </c>
      <c r="C15" s="66"/>
      <c r="D15" s="64">
        <v>175.8</v>
      </c>
      <c r="E15" s="63"/>
    </row>
    <row r="16" spans="1:5" ht="18.75" customHeight="1">
      <c r="A16" s="63">
        <v>1</v>
      </c>
      <c r="B16" s="65" t="s">
        <v>109</v>
      </c>
      <c r="C16" s="66"/>
      <c r="D16" s="64">
        <v>7.7</v>
      </c>
      <c r="E16" s="63"/>
    </row>
    <row r="17" spans="1:5" ht="18.75" customHeight="1">
      <c r="A17" s="63"/>
      <c r="B17" s="65" t="s">
        <v>138</v>
      </c>
      <c r="C17" s="66" t="s">
        <v>183</v>
      </c>
      <c r="D17" s="64">
        <v>5.3</v>
      </c>
      <c r="E17" s="63"/>
    </row>
    <row r="18" spans="1:5" ht="18.75" customHeight="1">
      <c r="A18" s="63"/>
      <c r="B18" s="65" t="s">
        <v>139</v>
      </c>
      <c r="C18" s="66" t="s">
        <v>140</v>
      </c>
      <c r="D18" s="64">
        <v>2.4</v>
      </c>
      <c r="E18" s="63"/>
    </row>
    <row r="19" spans="1:5" ht="18.75" customHeight="1">
      <c r="A19" s="63">
        <v>2</v>
      </c>
      <c r="B19" s="65" t="s">
        <v>118</v>
      </c>
      <c r="C19" s="66"/>
      <c r="D19" s="64">
        <v>64.3</v>
      </c>
      <c r="E19" s="63"/>
    </row>
    <row r="20" spans="1:5" ht="18.75" customHeight="1">
      <c r="A20" s="63"/>
      <c r="B20" s="65" t="s">
        <v>141</v>
      </c>
      <c r="C20" s="66" t="s">
        <v>184</v>
      </c>
      <c r="D20" s="64">
        <v>60</v>
      </c>
      <c r="E20" s="63"/>
    </row>
    <row r="21" spans="1:5" ht="18.75" customHeight="1">
      <c r="A21" s="63"/>
      <c r="B21" s="65" t="s">
        <v>142</v>
      </c>
      <c r="C21" s="66" t="s">
        <v>185</v>
      </c>
      <c r="D21" s="64">
        <v>4.3</v>
      </c>
      <c r="E21" s="63"/>
    </row>
    <row r="22" spans="1:5" ht="18.75" customHeight="1">
      <c r="A22" s="63">
        <v>3</v>
      </c>
      <c r="B22" s="65" t="s">
        <v>108</v>
      </c>
      <c r="C22" s="66"/>
      <c r="D22" s="64">
        <v>10</v>
      </c>
      <c r="E22" s="63"/>
    </row>
    <row r="23" spans="1:5" ht="18.75" customHeight="1">
      <c r="A23" s="63"/>
      <c r="B23" s="66" t="s">
        <v>143</v>
      </c>
      <c r="C23" s="66" t="s">
        <v>186</v>
      </c>
      <c r="D23" s="64">
        <v>10</v>
      </c>
      <c r="E23" s="63"/>
    </row>
    <row r="24" spans="1:5" ht="18.75" customHeight="1">
      <c r="A24" s="63">
        <v>4</v>
      </c>
      <c r="B24" s="65" t="s">
        <v>117</v>
      </c>
      <c r="C24" s="66"/>
      <c r="D24" s="64">
        <v>20</v>
      </c>
      <c r="E24" s="63"/>
    </row>
    <row r="25" spans="1:5" ht="18.75" customHeight="1">
      <c r="A25" s="63"/>
      <c r="B25" s="65" t="s">
        <v>144</v>
      </c>
      <c r="C25" s="66" t="s">
        <v>187</v>
      </c>
      <c r="D25" s="64">
        <v>20</v>
      </c>
      <c r="E25" s="63"/>
    </row>
    <row r="26" spans="1:5" ht="18.75" customHeight="1">
      <c r="A26" s="63">
        <v>5</v>
      </c>
      <c r="B26" s="65" t="s">
        <v>111</v>
      </c>
      <c r="C26" s="66"/>
      <c r="D26" s="64">
        <v>15.8</v>
      </c>
      <c r="E26" s="63"/>
    </row>
    <row r="27" spans="1:5" ht="18.75" customHeight="1">
      <c r="A27" s="63"/>
      <c r="B27" s="65" t="s">
        <v>145</v>
      </c>
      <c r="C27" s="66" t="s">
        <v>188</v>
      </c>
      <c r="D27" s="64">
        <v>8</v>
      </c>
      <c r="E27" s="63"/>
    </row>
    <row r="28" spans="1:5" ht="18.75" customHeight="1">
      <c r="A28" s="63"/>
      <c r="B28" s="65" t="s">
        <v>146</v>
      </c>
      <c r="C28" s="66" t="s">
        <v>147</v>
      </c>
      <c r="D28" s="64">
        <v>4</v>
      </c>
      <c r="E28" s="63"/>
    </row>
    <row r="29" spans="1:5" ht="18.75" customHeight="1">
      <c r="A29" s="63"/>
      <c r="B29" s="65" t="s">
        <v>189</v>
      </c>
      <c r="C29" s="66" t="s">
        <v>190</v>
      </c>
      <c r="D29" s="64">
        <v>3.8</v>
      </c>
      <c r="E29" s="63"/>
    </row>
    <row r="30" spans="1:5" ht="18.75" customHeight="1">
      <c r="A30" s="63">
        <v>6</v>
      </c>
      <c r="B30" s="65" t="s">
        <v>112</v>
      </c>
      <c r="C30" s="66"/>
      <c r="D30" s="64">
        <v>46</v>
      </c>
      <c r="E30" s="63"/>
    </row>
    <row r="31" spans="1:5" ht="18.75" customHeight="1">
      <c r="A31" s="63"/>
      <c r="B31" s="65" t="s">
        <v>148</v>
      </c>
      <c r="C31" s="66" t="s">
        <v>149</v>
      </c>
      <c r="D31" s="64">
        <v>10</v>
      </c>
      <c r="E31" s="63"/>
    </row>
    <row r="32" spans="1:5" ht="18.75" customHeight="1">
      <c r="A32" s="63"/>
      <c r="B32" s="65" t="s">
        <v>150</v>
      </c>
      <c r="C32" s="66" t="s">
        <v>191</v>
      </c>
      <c r="D32" s="64">
        <v>27</v>
      </c>
      <c r="E32" s="63"/>
    </row>
    <row r="33" spans="1:5" ht="18.75" customHeight="1">
      <c r="A33" s="63"/>
      <c r="B33" s="61" t="s">
        <v>151</v>
      </c>
      <c r="C33" s="66" t="s">
        <v>192</v>
      </c>
      <c r="D33" s="64">
        <v>9</v>
      </c>
      <c r="E33" s="63"/>
    </row>
    <row r="34" spans="1:5" ht="18.75" customHeight="1">
      <c r="A34" s="63">
        <v>7</v>
      </c>
      <c r="B34" s="65" t="s">
        <v>193</v>
      </c>
      <c r="C34" s="66" t="s">
        <v>194</v>
      </c>
      <c r="D34" s="64">
        <v>12</v>
      </c>
      <c r="E34" s="63"/>
    </row>
    <row r="35" spans="1:5" ht="18.75" customHeight="1">
      <c r="A35" s="63" t="s">
        <v>195</v>
      </c>
      <c r="B35" s="65" t="s">
        <v>196</v>
      </c>
      <c r="C35" s="66"/>
      <c r="D35" s="64">
        <v>68</v>
      </c>
      <c r="E35" s="63"/>
    </row>
    <row r="36" spans="1:5" ht="18.75" customHeight="1">
      <c r="A36" s="63">
        <v>1</v>
      </c>
      <c r="B36" s="65" t="s">
        <v>153</v>
      </c>
      <c r="C36" s="66" t="s">
        <v>197</v>
      </c>
      <c r="D36" s="64">
        <v>10</v>
      </c>
      <c r="E36" s="63"/>
    </row>
    <row r="37" spans="1:5" ht="18.75" customHeight="1">
      <c r="A37" s="63">
        <v>2</v>
      </c>
      <c r="B37" s="65" t="s">
        <v>154</v>
      </c>
      <c r="C37" s="66" t="s">
        <v>198</v>
      </c>
      <c r="D37" s="64">
        <v>10</v>
      </c>
      <c r="E37" s="63"/>
    </row>
    <row r="38" spans="1:5" ht="18.75" customHeight="1">
      <c r="A38" s="63">
        <v>3</v>
      </c>
      <c r="B38" s="67" t="s">
        <v>155</v>
      </c>
      <c r="C38" s="134" t="s">
        <v>199</v>
      </c>
      <c r="D38" s="64">
        <v>10</v>
      </c>
      <c r="E38" s="63"/>
    </row>
    <row r="39" spans="1:5" ht="18.75" customHeight="1">
      <c r="A39" s="61">
        <v>4</v>
      </c>
      <c r="B39" s="138" t="s">
        <v>156</v>
      </c>
      <c r="C39" s="135" t="s">
        <v>200</v>
      </c>
      <c r="D39" s="69">
        <v>10</v>
      </c>
      <c r="E39" s="68"/>
    </row>
    <row r="40" spans="1:5" ht="18.75" customHeight="1">
      <c r="A40" s="139">
        <v>5</v>
      </c>
      <c r="B40" s="136" t="s">
        <v>157</v>
      </c>
      <c r="C40" s="137" t="s">
        <v>157</v>
      </c>
      <c r="D40" s="142">
        <v>28</v>
      </c>
      <c r="E40" s="136"/>
    </row>
    <row r="41" spans="1:5" ht="18.75" customHeight="1">
      <c r="A41" s="140" t="s">
        <v>95</v>
      </c>
      <c r="B41" s="141"/>
      <c r="C41" s="137"/>
      <c r="D41" s="142">
        <v>609</v>
      </c>
      <c r="E41" s="136"/>
    </row>
  </sheetData>
  <sheetProtection/>
  <mergeCells count="2">
    <mergeCell ref="A2:E2"/>
    <mergeCell ref="A41:B41"/>
  </mergeCells>
  <printOptions horizontalCentered="1"/>
  <pageMargins left="0.5511811023622047" right="0.5511811023622047" top="0.7086614173228347" bottom="0.7480314960629921" header="0.5118110236220472" footer="0.629921259842519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7" sqref="C7"/>
    </sheetView>
  </sheetViews>
  <sheetFormatPr defaultColWidth="9.00390625" defaultRowHeight="14.25"/>
  <cols>
    <col min="1" max="1" width="14.50390625" style="59" customWidth="1"/>
    <col min="2" max="2" width="35.625" style="59" customWidth="1"/>
    <col min="3" max="3" width="27.75390625" style="59" customWidth="1"/>
    <col min="4" max="4" width="30.50390625" style="59" customWidth="1"/>
    <col min="5" max="16384" width="9.00390625" style="59" customWidth="1"/>
  </cols>
  <sheetData>
    <row r="1" ht="20.25">
      <c r="A1" s="79" t="s">
        <v>167</v>
      </c>
    </row>
    <row r="2" spans="1:4" ht="27">
      <c r="A2" s="127" t="s">
        <v>161</v>
      </c>
      <c r="B2" s="127"/>
      <c r="C2" s="127"/>
      <c r="D2" s="127"/>
    </row>
    <row r="3" spans="1:4" ht="15.75" customHeight="1">
      <c r="A3" s="70"/>
      <c r="B3" s="70"/>
      <c r="C3" s="70"/>
      <c r="D3" s="70"/>
    </row>
    <row r="4" spans="1:4" ht="24.75" customHeight="1">
      <c r="A4" s="71" t="s">
        <v>119</v>
      </c>
      <c r="B4" s="72" t="s">
        <v>158</v>
      </c>
      <c r="C4" s="72" t="s">
        <v>201</v>
      </c>
      <c r="D4" s="73" t="s">
        <v>202</v>
      </c>
    </row>
    <row r="5" spans="1:4" ht="24.75" customHeight="1">
      <c r="A5" s="74">
        <v>1</v>
      </c>
      <c r="B5" s="75" t="s">
        <v>109</v>
      </c>
      <c r="C5" s="75">
        <v>2</v>
      </c>
      <c r="D5" s="76">
        <v>7.5</v>
      </c>
    </row>
    <row r="6" spans="1:4" ht="24.75" customHeight="1">
      <c r="A6" s="74">
        <v>2</v>
      </c>
      <c r="B6" s="75" t="s">
        <v>115</v>
      </c>
      <c r="C6" s="75">
        <v>3</v>
      </c>
      <c r="D6" s="76">
        <v>8.4</v>
      </c>
    </row>
    <row r="7" spans="1:4" ht="24.75" customHeight="1">
      <c r="A7" s="74">
        <v>3</v>
      </c>
      <c r="B7" s="75" t="s">
        <v>106</v>
      </c>
      <c r="C7" s="75">
        <v>3</v>
      </c>
      <c r="D7" s="76">
        <v>4.9</v>
      </c>
    </row>
    <row r="8" spans="1:4" ht="24.75" customHeight="1">
      <c r="A8" s="74">
        <v>4</v>
      </c>
      <c r="B8" s="75" t="s">
        <v>118</v>
      </c>
      <c r="C8" s="75">
        <v>7</v>
      </c>
      <c r="D8" s="76">
        <v>18.1</v>
      </c>
    </row>
    <row r="9" spans="1:4" ht="24.75" customHeight="1">
      <c r="A9" s="74">
        <v>5</v>
      </c>
      <c r="B9" s="75" t="s">
        <v>117</v>
      </c>
      <c r="C9" s="75">
        <v>10</v>
      </c>
      <c r="D9" s="76">
        <v>27.7</v>
      </c>
    </row>
    <row r="10" spans="1:4" ht="24.75" customHeight="1">
      <c r="A10" s="74">
        <v>6</v>
      </c>
      <c r="B10" s="75" t="s">
        <v>110</v>
      </c>
      <c r="C10" s="75"/>
      <c r="D10" s="76"/>
    </row>
    <row r="11" spans="1:4" ht="24.75" customHeight="1">
      <c r="A11" s="74">
        <v>7</v>
      </c>
      <c r="B11" s="75" t="s">
        <v>111</v>
      </c>
      <c r="C11" s="75"/>
      <c r="D11" s="76"/>
    </row>
    <row r="12" spans="1:4" ht="24.75" customHeight="1">
      <c r="A12" s="74">
        <v>8</v>
      </c>
      <c r="B12" s="75" t="s">
        <v>108</v>
      </c>
      <c r="C12" s="75">
        <v>1</v>
      </c>
      <c r="D12" s="76">
        <v>1.6</v>
      </c>
    </row>
    <row r="13" spans="1:4" ht="24.75" customHeight="1">
      <c r="A13" s="74">
        <v>9</v>
      </c>
      <c r="B13" s="75" t="s">
        <v>112</v>
      </c>
      <c r="C13" s="75"/>
      <c r="D13" s="76"/>
    </row>
    <row r="14" spans="1:4" ht="24.75" customHeight="1">
      <c r="A14" s="74">
        <v>10</v>
      </c>
      <c r="B14" s="75" t="s">
        <v>116</v>
      </c>
      <c r="C14" s="75">
        <v>2</v>
      </c>
      <c r="D14" s="76">
        <v>5.7</v>
      </c>
    </row>
    <row r="15" spans="1:4" ht="24.75" customHeight="1">
      <c r="A15" s="74">
        <v>11</v>
      </c>
      <c r="B15" s="75" t="s">
        <v>114</v>
      </c>
      <c r="C15" s="75">
        <v>2</v>
      </c>
      <c r="D15" s="76">
        <v>3.1</v>
      </c>
    </row>
    <row r="16" spans="1:4" ht="24.75" customHeight="1">
      <c r="A16" s="74">
        <v>12</v>
      </c>
      <c r="B16" s="75" t="s">
        <v>107</v>
      </c>
      <c r="C16" s="75">
        <v>3</v>
      </c>
      <c r="D16" s="76">
        <v>7.45</v>
      </c>
    </row>
    <row r="17" spans="1:4" ht="24.75" customHeight="1">
      <c r="A17" s="74">
        <v>13</v>
      </c>
      <c r="B17" s="75" t="s">
        <v>113</v>
      </c>
      <c r="C17" s="75">
        <v>8</v>
      </c>
      <c r="D17" s="76">
        <v>21.04</v>
      </c>
    </row>
    <row r="18" spans="1:4" ht="24.75" customHeight="1">
      <c r="A18" s="128" t="s">
        <v>95</v>
      </c>
      <c r="B18" s="129"/>
      <c r="C18" s="77">
        <f>SUM(C5:C17)</f>
        <v>41</v>
      </c>
      <c r="D18" s="78">
        <f>SUM(D5:D17)</f>
        <v>105.49</v>
      </c>
    </row>
  </sheetData>
  <sheetProtection/>
  <mergeCells count="2">
    <mergeCell ref="A2:D2"/>
    <mergeCell ref="A18:B18"/>
  </mergeCells>
  <printOptions horizontalCentered="1"/>
  <pageMargins left="1.1811023622047245" right="1.1811023622047245" top="0.984251968503937" bottom="0.98425196850393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2018-11-22T02:02:09Z</cp:lastPrinted>
  <dcterms:created xsi:type="dcterms:W3CDTF">1996-12-17T17:32:42Z</dcterms:created>
  <dcterms:modified xsi:type="dcterms:W3CDTF">2018-11-22T02:02:16Z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